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720" windowWidth="28650" windowHeight="6885" tabRatio="573" activeTab="6"/>
  </bookViews>
  <sheets>
    <sheet name="0" sheetId="1" r:id="rId1"/>
    <sheet name="1 " sheetId="2" r:id="rId2"/>
    <sheet name="2" sheetId="3" r:id="rId3"/>
    <sheet name="3" sheetId="4" r:id="rId4"/>
    <sheet name="4" sheetId="5" r:id="rId5"/>
    <sheet name="5" sheetId="6" r:id="rId6"/>
    <sheet name="6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3">#REF!</definedName>
    <definedName name="_firstRow" localSheetId="4">#REF!</definedName>
    <definedName name="_firstRow" localSheetId="5">#REF!</definedName>
    <definedName name="_firstRow">#REF!</definedName>
    <definedName name="_lastColumn" localSheetId="3">#REF!</definedName>
    <definedName name="_lastColumn" localSheetId="4">#REF!</definedName>
    <definedName name="_lastColumn">#REF!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3" hidden="1">'3'!#REF!</definedName>
    <definedName name="ACwvu.форма7." localSheetId="4" hidden="1">'4'!#REF!</definedName>
    <definedName name="date.e" localSheetId="2">'[1]Sheet1 (3)'!#REF!</definedName>
    <definedName name="date.e" localSheetId="3">'[2]Sheet1 (3)'!#REF!</definedName>
    <definedName name="date.e" localSheetId="4">'[2]Sheet1 (3)'!#REF!</definedName>
    <definedName name="date.e" localSheetId="5">'[3]Sheet1 (3)'!#REF!</definedName>
    <definedName name="date.e" localSheetId="6">'[1]Sheet1 (3)'!#REF!</definedName>
    <definedName name="date.e">'[1]Sheet1 (3)'!#REF!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>#REF!</definedName>
    <definedName name="date_e" localSheetId="2">'[1]Sheet1 (2)'!#REF!</definedName>
    <definedName name="date_e" localSheetId="3">'[2]Sheet1 (2)'!#REF!</definedName>
    <definedName name="date_e" localSheetId="4">'[2]Sheet1 (2)'!#REF!</definedName>
    <definedName name="date_e" localSheetId="5">'[3]Sheet1 (2)'!#REF!</definedName>
    <definedName name="date_e" localSheetId="6">'[1]Sheet1 (2)'!#REF!</definedName>
    <definedName name="date_e">'[1]Sheet1 (2)'!#REF!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2">'[4]Sheet3'!$A$3</definedName>
    <definedName name="hjj" localSheetId="3">'[4]Sheet3'!$A$3</definedName>
    <definedName name="hjj" localSheetId="4">'[4]Sheet3'!$A$3</definedName>
    <definedName name="hjj" localSheetId="5">'[5]Sheet3'!$A$3</definedName>
    <definedName name="hjj">'[6]Sheet3'!$A$3</definedName>
    <definedName name="hl_0" localSheetId="2">#REF!</definedName>
    <definedName name="hl_0" localSheetId="3">#REF!</definedName>
    <definedName name="hl_0" localSheetId="4">#REF!</definedName>
    <definedName name="hl_0" localSheetId="5">#REF!</definedName>
    <definedName name="hl_0">#REF!</definedName>
    <definedName name="hn_0" localSheetId="2">#REF!</definedName>
    <definedName name="hn_0" localSheetId="3">#REF!</definedName>
    <definedName name="hn_0" localSheetId="4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2">'[1]Sheet1 (2)'!#REF!</definedName>
    <definedName name="lcz" localSheetId="3">'[2]Sheet1 (2)'!#REF!</definedName>
    <definedName name="lcz" localSheetId="4">'[2]Sheet1 (2)'!#REF!</definedName>
    <definedName name="lcz" localSheetId="5">'[3]Sheet1 (2)'!#REF!</definedName>
    <definedName name="lcz" localSheetId="6">'[1]Sheet1 (2)'!#REF!</definedName>
    <definedName name="lcz">'[1]Sheet1 (2)'!#REF!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6">#REF!</definedName>
    <definedName name="name_period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 localSheetId="6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3" hidden="1">'3'!#REF!</definedName>
    <definedName name="Swvu.форма7." localSheetId="4" hidden="1">'4'!#REF!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'2'!$B:$B</definedName>
    <definedName name="_xlnm.Print_Titles" localSheetId="3">'3'!$A:$A</definedName>
    <definedName name="_xlnm.Print_Titles" localSheetId="4">'4'!$A:$A</definedName>
    <definedName name="_xlnm.Print_Titles" localSheetId="6">'6'!$A:$A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'1 '!$A$1:$C$10</definedName>
    <definedName name="_xlnm.Print_Area" localSheetId="2">'2'!$B$1:$F$34</definedName>
    <definedName name="_xlnm.Print_Area" localSheetId="3">'3'!$A$1:$E$25</definedName>
    <definedName name="_xlnm.Print_Area" localSheetId="4">'4'!$A$1:$E$15</definedName>
    <definedName name="_xlnm.Print_Area" localSheetId="5">'5'!$A$1:$E$32</definedName>
    <definedName name="_xlnm.Print_Area" localSheetId="6">'6'!$A$1:$CE$35</definedName>
    <definedName name="олд" localSheetId="3">'[3]Sheet1 (3)'!#REF!</definedName>
    <definedName name="олд" localSheetId="4">'[3]Sheet1 (3)'!#REF!</definedName>
    <definedName name="олд" localSheetId="5">'[3]Sheet1 (3)'!#REF!</definedName>
    <definedName name="олд">'[3]Sheet1 (3)'!#REF!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2">'[7]Sheet3'!$A$2</definedName>
    <definedName name="ц" localSheetId="3">'[7]Sheet3'!$A$2</definedName>
    <definedName name="ц" localSheetId="4">'[7]Sheet3'!$A$2</definedName>
    <definedName name="ц" localSheetId="5">'[8]Sheet3'!$A$2</definedName>
    <definedName name="ц">'[9]Sheet3'!$A$2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<sst xmlns="http://schemas.openxmlformats.org/spreadsheetml/2006/main" count="279" uniqueCount="165">
  <si>
    <t>Показник</t>
  </si>
  <si>
    <t>зміна значення</t>
  </si>
  <si>
    <t>%</t>
  </si>
  <si>
    <t xml:space="preserve"> </t>
  </si>
  <si>
    <t>х</t>
  </si>
  <si>
    <t>Середній розмір заробітної плати у вакансіях, грн.</t>
  </si>
  <si>
    <t>Продовження</t>
  </si>
  <si>
    <t>Всього отримали роботу                                       (у т.ч. до набуття статусу безробітного), осіб</t>
  </si>
  <si>
    <t>Чисельність безробітних,                                   які проходили профнавчання,                                осіб</t>
  </si>
  <si>
    <t>Кількість виданих ваучерів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</si>
  <si>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</rPr>
      <t>осіб</t>
    </r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</si>
  <si>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</si>
  <si>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</si>
  <si>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Кількість вакансій, одиниць</t>
  </si>
  <si>
    <t>Працевлаштування безробітних (в т.ч. самос, за направ, ЦПХ)</t>
  </si>
  <si>
    <t>у порівнянні з минулим роком</t>
  </si>
  <si>
    <t>Усього</t>
  </si>
  <si>
    <t xml:space="preserve"> + (-)</t>
  </si>
  <si>
    <t>А</t>
  </si>
  <si>
    <t>(за видами економічної діяльності)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</si>
  <si>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</si>
  <si>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</si>
  <si>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</si>
  <si>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</si>
  <si>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</si>
  <si>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</si>
  <si>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</si>
  <si>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</si>
  <si>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</si>
  <si>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</si>
  <si>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</si>
  <si>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</si>
  <si>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</si>
  <si>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</si>
  <si>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</si>
  <si>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</si>
  <si>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</si>
  <si>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</si>
  <si>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</si>
  <si>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</si>
  <si>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</si>
  <si>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</si>
  <si>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</si>
  <si>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</si>
  <si>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</si>
  <si>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</si>
  <si>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</si>
  <si>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</si>
  <si>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</si>
  <si>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Все населення</t>
  </si>
  <si>
    <t>Рівень зайнятості, %</t>
  </si>
  <si>
    <r>
      <t>Зайняте населення</t>
    </r>
    <r>
      <rPr>
        <sz val="14"/>
        <rFont val="Times New Roman"/>
        <family val="1"/>
      </rPr>
      <t>, тис.осіб</t>
    </r>
  </si>
  <si>
    <t xml:space="preserve">Рівень безробіття за методологією МОП), % </t>
  </si>
  <si>
    <t>особи</t>
  </si>
  <si>
    <t>Зміна значення</t>
  </si>
  <si>
    <t xml:space="preserve"> +(-)</t>
  </si>
  <si>
    <t>+ (-)</t>
  </si>
  <si>
    <t>В.Багачанська районна філія</t>
  </si>
  <si>
    <t>Гадяцька міськрайонна філія</t>
  </si>
  <si>
    <t>Глобинська районна філія</t>
  </si>
  <si>
    <t>Гребінківська районна філія</t>
  </si>
  <si>
    <t>Диканська районна філія</t>
  </si>
  <si>
    <t>Зіньківська районна філія</t>
  </si>
  <si>
    <t>Карлівська районна філія</t>
  </si>
  <si>
    <t>Кобеляцька районна філія</t>
  </si>
  <si>
    <t>Козельщинська районна філія</t>
  </si>
  <si>
    <t>Котелевська районна філія</t>
  </si>
  <si>
    <t>Лохвицька районна філія</t>
  </si>
  <si>
    <t>Машівська районна філія</t>
  </si>
  <si>
    <t>Н.Санжарська районна філія</t>
  </si>
  <si>
    <t>Оржицькарайонна філія</t>
  </si>
  <si>
    <t>Пирятинська районна філія</t>
  </si>
  <si>
    <t>Решетилівська районна філія</t>
  </si>
  <si>
    <t>Семенівська районна філія</t>
  </si>
  <si>
    <t>Хорольська районна філія</t>
  </si>
  <si>
    <t>Чорнухинська районна філія</t>
  </si>
  <si>
    <t>Чутівська районна філія</t>
  </si>
  <si>
    <t>Шишацька районна філія</t>
  </si>
  <si>
    <t>Полтавська міськрайонна філія</t>
  </si>
  <si>
    <t>Кременчуцький МРЦЗ</t>
  </si>
  <si>
    <t>Лубенська міськрайонна філія</t>
  </si>
  <si>
    <t>Миргородська міськрайонна філія</t>
  </si>
  <si>
    <t>Горішньоплавнівська міська філія</t>
  </si>
  <si>
    <t xml:space="preserve"> + (-)                            осіб</t>
  </si>
  <si>
    <t xml:space="preserve"> + (-)                       осіб</t>
  </si>
  <si>
    <t>Полтавська область</t>
  </si>
  <si>
    <t>-</t>
  </si>
  <si>
    <t>які мали статус безробітного, осіб</t>
  </si>
  <si>
    <t>які навчаються в навчальних закладах різних типів</t>
  </si>
  <si>
    <t>Працевлаштовано до набуття статусу  безробітного, осіб</t>
  </si>
  <si>
    <t>Діяльність Полтавської обласної служби зайнятості</t>
  </si>
  <si>
    <t>Надання послуг Полтавською обласною  службою зайнятості</t>
  </si>
  <si>
    <r>
      <t>Безробітне населення                                                                                (за методологією МОП)</t>
    </r>
    <r>
      <rPr>
        <sz val="14"/>
        <rFont val="Times New Roman"/>
        <family val="1"/>
      </rPr>
      <t xml:space="preserve">, тис.осіб     </t>
    </r>
  </si>
  <si>
    <t>2019 р.</t>
  </si>
  <si>
    <t>Питома вага працевлашто-           ваних до набуття статусу безробітного,%</t>
  </si>
  <si>
    <t>різ-ниця</t>
  </si>
  <si>
    <t>у т.ч.</t>
  </si>
  <si>
    <r>
      <t xml:space="preserve">зареєстровано з початку року, </t>
    </r>
    <r>
      <rPr>
        <i/>
        <sz val="12"/>
        <rFont val="Times New Roman"/>
        <family val="1"/>
      </rPr>
      <t>осіб</t>
    </r>
  </si>
  <si>
    <t>отримують допомогу по безробіттю, осіб</t>
  </si>
  <si>
    <t xml:space="preserve">з них: </t>
  </si>
  <si>
    <r>
      <t>Робоча сила</t>
    </r>
    <r>
      <rPr>
        <sz val="14"/>
        <rFont val="Times New Roman"/>
        <family val="1"/>
      </rPr>
      <t>, тис.осіб</t>
    </r>
  </si>
  <si>
    <t xml:space="preserve">Рівень участі населення в робочій силі, % </t>
  </si>
  <si>
    <t xml:space="preserve">     у т.ч. зареєстровано з початку року</t>
  </si>
  <si>
    <t>Всього отримали ваучер на навчання, осіб</t>
  </si>
  <si>
    <t xml:space="preserve">     з них зареєстровано з початку року</t>
  </si>
  <si>
    <t>Станом на дату:</t>
  </si>
  <si>
    <t>Всього отримали роботу (у т.ч. до набуття статусу безробітного), осіб</t>
  </si>
  <si>
    <t xml:space="preserve">   Питома вага працевлаштованих до набуття статусу    безробітного, %</t>
  </si>
  <si>
    <t xml:space="preserve">   Працевлаштовано до набуття статусу,  осіб</t>
  </si>
  <si>
    <t>Працевлаштовано безробітних за направленням служби зайнятості, осіб</t>
  </si>
  <si>
    <t xml:space="preserve">  - шляхом одноразової виплати допомоги по безробіттю, осіб</t>
  </si>
  <si>
    <t xml:space="preserve">  - з компенсацією витрат роботодавцю єдиного внеску, осіб</t>
  </si>
  <si>
    <t>Проходили професійне навчання безробітні, осіб</t>
  </si>
  <si>
    <t xml:space="preserve">  з них в ЦПТО,  осіб</t>
  </si>
  <si>
    <t>Всього брали участь у громадських та інших роботах тимчасового характеру,  осіб</t>
  </si>
  <si>
    <t>Кількість осіб, охоплених профорієнтаційними послугами, осіб</t>
  </si>
  <si>
    <t>Отримували допомогу по безробіттю, осіб</t>
  </si>
  <si>
    <t>Кількість роботодавців, які надали інформацію про вакансії,  одиниць</t>
  </si>
  <si>
    <t xml:space="preserve"> Отримували допомогу по безробіттю,  осіб</t>
  </si>
  <si>
    <t xml:space="preserve"> Кількість вакансій по формі 3-ПН, одиниць</t>
  </si>
  <si>
    <t>(за даними Державної служби статистики України)</t>
  </si>
  <si>
    <t>Зайняте населення, тис.осіб</t>
  </si>
  <si>
    <t xml:space="preserve">Рівень безробіття (за методологією МОП), % </t>
  </si>
  <si>
    <t>Безробітне населення  (за методологією МОП), тис.осіб</t>
  </si>
  <si>
    <t xml:space="preserve">Інформація щодо запланованого масового вивільнення працівників по Полтавській обласній службі зайнятості </t>
  </si>
  <si>
    <t xml:space="preserve">Інформація щодо запланованого масового вивільнення працівників   по Полтавській обласній службі зайнятості                                                                                           </t>
  </si>
  <si>
    <t xml:space="preserve">Інформація щодо запланованого масового вивільнення працівників                                        по Полтавській обласній службі зайнятості                                                                                                        </t>
  </si>
  <si>
    <t>з них, мають статус безробітного                                       на кінець періоду, осіб</t>
  </si>
  <si>
    <r>
      <t xml:space="preserve">Всього отримують послуги на кінець періоду, </t>
    </r>
    <r>
      <rPr>
        <i/>
        <sz val="12"/>
        <rFont val="Times New Roman"/>
        <family val="1"/>
      </rPr>
      <t>осіб</t>
    </r>
  </si>
  <si>
    <r>
      <t xml:space="preserve">Всього отримували послуги, </t>
    </r>
    <r>
      <rPr>
        <i/>
        <sz val="12"/>
        <rFont val="Times New Roman"/>
        <family val="1"/>
      </rPr>
      <t>осіб</t>
    </r>
  </si>
  <si>
    <t>Всього отримували послуги,  осіб</t>
  </si>
  <si>
    <r>
      <rPr>
        <i/>
        <sz val="12"/>
        <rFont val="Times New Roman"/>
        <family val="1"/>
      </rPr>
      <t xml:space="preserve">з них, </t>
    </r>
    <r>
      <rPr>
        <b/>
        <sz val="12"/>
        <rFont val="Times New Roman"/>
        <family val="1"/>
      </rPr>
      <t>мали статус безробітного,  осіб</t>
    </r>
  </si>
  <si>
    <t>Всього отримували послуги, осіб</t>
  </si>
  <si>
    <r>
      <rPr>
        <i/>
        <sz val="12"/>
        <rFont val="Times New Roman"/>
        <family val="1"/>
      </rPr>
      <t>з них,</t>
    </r>
    <r>
      <rPr>
        <b/>
        <sz val="12"/>
        <rFont val="Times New Roman"/>
        <family val="1"/>
      </rPr>
      <t xml:space="preserve"> мали статус безробітного,  осіб</t>
    </r>
  </si>
  <si>
    <t>з них, мали статус протягом періоду, осіб</t>
  </si>
  <si>
    <t xml:space="preserve">               з них, особи </t>
  </si>
  <si>
    <r>
      <t xml:space="preserve">15 років і старше - </t>
    </r>
    <r>
      <rPr>
        <b/>
        <sz val="12"/>
        <color indexed="8"/>
        <rFont val="Times New Roman"/>
        <family val="1"/>
      </rPr>
      <t>49,7%</t>
    </r>
  </si>
  <si>
    <r>
      <t xml:space="preserve">15-70 років - </t>
    </r>
    <r>
      <rPr>
        <b/>
        <sz val="12"/>
        <color indexed="8"/>
        <rFont val="Times New Roman"/>
        <family val="1"/>
      </rPr>
      <t>56,6%</t>
    </r>
  </si>
  <si>
    <r>
      <t xml:space="preserve">15 років і старше - </t>
    </r>
    <r>
      <rPr>
        <b/>
        <sz val="12"/>
        <color indexed="8"/>
        <rFont val="Times New Roman"/>
        <family val="1"/>
      </rPr>
      <t>70,2 тис. осіб</t>
    </r>
  </si>
  <si>
    <r>
      <t xml:space="preserve">15-70 років - </t>
    </r>
    <r>
      <rPr>
        <b/>
        <sz val="12"/>
        <color indexed="8"/>
        <rFont val="Times New Roman"/>
        <family val="1"/>
      </rPr>
      <t>70,2 тис. осіб</t>
    </r>
  </si>
  <si>
    <r>
      <t xml:space="preserve">працездатного віку - </t>
    </r>
    <r>
      <rPr>
        <b/>
        <sz val="12"/>
        <color indexed="8"/>
        <rFont val="Times New Roman"/>
        <family val="1"/>
      </rPr>
      <t>70,2 тис. осіб</t>
    </r>
  </si>
  <si>
    <r>
      <t xml:space="preserve">15 років і старше - </t>
    </r>
    <r>
      <rPr>
        <b/>
        <sz val="12"/>
        <color indexed="8"/>
        <rFont val="Times New Roman"/>
        <family val="1"/>
      </rPr>
      <t>10,6%</t>
    </r>
  </si>
  <si>
    <r>
      <t xml:space="preserve">працездатного віку - </t>
    </r>
    <r>
      <rPr>
        <b/>
        <sz val="12"/>
        <color indexed="8"/>
        <rFont val="Times New Roman"/>
        <family val="1"/>
      </rPr>
      <t>10,9%</t>
    </r>
  </si>
  <si>
    <r>
      <t xml:space="preserve">15-70 років - </t>
    </r>
    <r>
      <rPr>
        <b/>
        <sz val="12"/>
        <color indexed="8"/>
        <rFont val="Times New Roman"/>
        <family val="1"/>
      </rPr>
      <t>10,6%</t>
    </r>
  </si>
  <si>
    <t>2020 р.</t>
  </si>
  <si>
    <t>Кількість вакансій на кінець періоду, одиниць</t>
  </si>
  <si>
    <r>
      <t xml:space="preserve">15 років і старше - </t>
    </r>
    <r>
      <rPr>
        <b/>
        <sz val="12"/>
        <color indexed="8"/>
        <rFont val="Times New Roman"/>
        <family val="1"/>
      </rPr>
      <t>592,8 тис. осіб</t>
    </r>
  </si>
  <si>
    <r>
      <t xml:space="preserve">15-70 років - </t>
    </r>
    <r>
      <rPr>
        <b/>
        <sz val="12"/>
        <color indexed="8"/>
        <rFont val="Times New Roman"/>
        <family val="1"/>
      </rPr>
      <t>591,2 тис. осіб</t>
    </r>
  </si>
  <si>
    <r>
      <t xml:space="preserve">працездатного віку - </t>
    </r>
    <r>
      <rPr>
        <b/>
        <sz val="12"/>
        <color indexed="8"/>
        <rFont val="Times New Roman"/>
        <family val="1"/>
      </rPr>
      <t>571,3 тис. осіб</t>
    </r>
  </si>
  <si>
    <r>
      <t xml:space="preserve">працездатного віку - </t>
    </r>
    <r>
      <rPr>
        <b/>
        <sz val="12"/>
        <color indexed="8"/>
        <rFont val="Times New Roman"/>
        <family val="1"/>
      </rPr>
      <t>66,8%</t>
    </r>
  </si>
  <si>
    <t xml:space="preserve">Робоча сила у віці 15-70 років у середньому за  2018 -2019 рр.                              </t>
  </si>
  <si>
    <t xml:space="preserve"> 2018 рік</t>
  </si>
  <si>
    <t xml:space="preserve"> 2019 рік</t>
  </si>
  <si>
    <t>січень - березень 2019 р.</t>
  </si>
  <si>
    <t>січень - березень 2020 р.</t>
  </si>
  <si>
    <t>за січень - березень 2019-2020 рр.</t>
  </si>
  <si>
    <t>у січні - березні 2019 - 2020 рр.</t>
  </si>
  <si>
    <t>Середній розмір допомоги по безробіттю у березні, грн.</t>
  </si>
  <si>
    <t xml:space="preserve"> - 4,5 в.п.</t>
  </si>
  <si>
    <t>на 01.04.2019</t>
  </si>
  <si>
    <t>на 01.04.2020</t>
  </si>
  <si>
    <t>Середній розмір допомоги по безробіттю, у березні, грн.</t>
  </si>
  <si>
    <t>+664 грн.</t>
  </si>
  <si>
    <t>+775 грн.</t>
  </si>
  <si>
    <t>Показники робочої сили за 2019 ріек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</si>
</sst>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0.0"/>
    <numFmt numFmtId="190" formatCode="#,##0;[Red]#,##0"/>
    <numFmt numFmtId="191" formatCode="_-* ###,0&quot;.&quot;00_р_._-;\-* ###,0&quot;.&quot;00_р_._-;_-* &quot;-&quot;??_р_._-;_-@_-"/>
    <numFmt numFmtId="192" formatCode="_(* ###,0&quot;.&quot;00_);_(* \(###,0&quot;.&quot;00\);_(* &quot;-&quot;??_);_(@_)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00"/>
    <numFmt numFmtId="198" formatCode="0.0000"/>
    <numFmt numFmtId="199" formatCode="0.000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0"/>
      <name val="Arial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i/>
      <sz val="12"/>
      <name val="Times New Roman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1"/>
      <name val="Times New Roman Cyr"/>
      <family val="1"/>
    </font>
    <font>
      <i/>
      <sz val="10"/>
      <name val="Times New Roman Cyr"/>
      <family val="1"/>
    </font>
    <font>
      <b/>
      <sz val="11"/>
      <name val="Times New Roman Cyr"/>
      <family val="1"/>
    </font>
    <font>
      <i/>
      <sz val="14"/>
      <name val="Times New Roman"/>
      <family val="1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2"/>
      <color indexed="8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 CYR"/>
      <family val="0"/>
    </font>
    <font>
      <sz val="18"/>
      <color indexed="54"/>
      <name val="Calibri Light"/>
      <family val="2"/>
    </font>
    <font>
      <sz val="10"/>
      <color indexed="8"/>
      <name val="Times New Roman"/>
      <family val="2"/>
    </font>
    <font>
      <b/>
      <sz val="14"/>
      <color indexed="8"/>
      <name val="Times New Roman Cyr"/>
      <family val="0"/>
    </font>
    <font>
      <sz val="14"/>
      <color indexed="8"/>
      <name val="Times New Roman Cyr"/>
      <family val="0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 Cyr"/>
      <family val="0"/>
    </font>
    <font>
      <sz val="14"/>
      <color theme="1"/>
      <name val="Times New Roman Cyr"/>
      <family val="0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8"/>
      <color theme="1"/>
      <name val="Times New Roman"/>
      <family val="1"/>
    </font>
  </fonts>
  <fills count="8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double"/>
      <right/>
      <top style="double"/>
      <bottom style="hair"/>
    </border>
    <border>
      <left style="thin"/>
      <right style="double"/>
      <top style="double"/>
      <bottom style="hair"/>
    </border>
    <border>
      <left style="double"/>
      <right/>
      <top/>
      <bottom style="thin"/>
    </border>
    <border>
      <left style="thin"/>
      <right style="double"/>
      <top/>
      <bottom style="thin"/>
    </border>
    <border>
      <left style="double"/>
      <right/>
      <top/>
      <bottom style="hair"/>
    </border>
    <border>
      <left style="thin"/>
      <right style="double"/>
      <top/>
      <bottom style="hair"/>
    </border>
    <border>
      <left style="double"/>
      <right/>
      <top style="hair"/>
      <bottom style="thin"/>
    </border>
    <border>
      <left style="thin"/>
      <right style="double"/>
      <top style="hair"/>
      <bottom style="thin"/>
    </border>
    <border>
      <left style="double"/>
      <right/>
      <top style="thin"/>
      <bottom style="hair"/>
    </border>
    <border>
      <left style="thin"/>
      <right style="double"/>
      <top style="thin"/>
      <bottom style="hair"/>
    </border>
    <border>
      <left style="double"/>
      <right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/>
      <bottom/>
    </border>
    <border>
      <left/>
      <right/>
      <top/>
      <bottom style="double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</borders>
  <cellStyleXfs count="4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0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0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0" fillId="2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0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0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0" fillId="2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4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4" borderId="0" applyNumberFormat="0" applyBorder="0" applyAlignment="0" applyProtection="0"/>
    <xf numFmtId="0" fontId="1" fillId="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0" fillId="3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4" borderId="0" applyNumberFormat="0" applyBorder="0" applyAlignment="0" applyProtection="0"/>
    <xf numFmtId="0" fontId="1" fillId="9" borderId="0" applyNumberFormat="0" applyBorder="0" applyAlignment="0" applyProtection="0"/>
    <xf numFmtId="0" fontId="0" fillId="3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0" fillId="3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0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0" fillId="3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4" borderId="0" applyNumberFormat="0" applyBorder="0" applyAlignment="0" applyProtection="0"/>
    <xf numFmtId="0" fontId="1" fillId="13" borderId="0" applyNumberFormat="0" applyBorder="0" applyAlignment="0" applyProtection="0"/>
    <xf numFmtId="0" fontId="0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5" borderId="0" applyNumberFormat="0" applyBorder="0" applyAlignment="0" applyProtection="0"/>
    <xf numFmtId="0" fontId="44" fillId="4" borderId="0" applyNumberFormat="0" applyBorder="0" applyAlignment="0" applyProtection="0"/>
    <xf numFmtId="0" fontId="44" fillId="9" borderId="0" applyNumberFormat="0" applyBorder="0" applyAlignment="0" applyProtection="0"/>
    <xf numFmtId="0" fontId="44" fillId="25" borderId="0" applyNumberFormat="0" applyBorder="0" applyAlignment="0" applyProtection="0"/>
    <xf numFmtId="0" fontId="44" fillId="8" borderId="0" applyNumberFormat="0" applyBorder="0" applyAlignment="0" applyProtection="0"/>
    <xf numFmtId="0" fontId="44" fillId="40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3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29" borderId="0" applyNumberFormat="0" applyBorder="0" applyAlignment="0" applyProtection="0"/>
    <xf numFmtId="0" fontId="44" fillId="6" borderId="0" applyNumberFormat="0" applyBorder="0" applyAlignment="0" applyProtection="0"/>
    <xf numFmtId="0" fontId="44" fillId="43" borderId="0" applyNumberFormat="0" applyBorder="0" applyAlignment="0" applyProtection="0"/>
    <xf numFmtId="0" fontId="44" fillId="44" borderId="0" applyNumberFormat="0" applyBorder="0" applyAlignment="0" applyProtection="0"/>
    <xf numFmtId="0" fontId="44" fillId="4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4" fillId="47" borderId="0" applyNumberFormat="0" applyBorder="0" applyAlignment="0" applyProtection="0"/>
    <xf numFmtId="0" fontId="44" fillId="9" borderId="0" applyNumberFormat="0" applyBorder="0" applyAlignment="0" applyProtection="0"/>
    <xf numFmtId="0" fontId="44" fillId="4" borderId="0" applyNumberFormat="0" applyBorder="0" applyAlignment="0" applyProtection="0"/>
    <xf numFmtId="0" fontId="78" fillId="4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78" fillId="49" borderId="0" applyNumberFormat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44" fillId="25" borderId="0" applyNumberFormat="0" applyBorder="0" applyAlignment="0" applyProtection="0"/>
    <xf numFmtId="0" fontId="44" fillId="30" borderId="0" applyNumberFormat="0" applyBorder="0" applyAlignment="0" applyProtection="0"/>
    <xf numFmtId="0" fontId="78" fillId="50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6" borderId="0" applyNumberFormat="0" applyBorder="0" applyAlignment="0" applyProtection="0"/>
    <xf numFmtId="0" fontId="78" fillId="5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" borderId="0" applyNumberFormat="0" applyBorder="0" applyAlignment="0" applyProtection="0"/>
    <xf numFmtId="0" fontId="78" fillId="52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4" fillId="44" borderId="0" applyNumberFormat="0" applyBorder="0" applyAlignment="0" applyProtection="0"/>
    <xf numFmtId="0" fontId="44" fillId="9" borderId="0" applyNumberFormat="0" applyBorder="0" applyAlignment="0" applyProtection="0"/>
    <xf numFmtId="0" fontId="78" fillId="53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9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4" fillId="54" borderId="0" applyNumberFormat="0" applyBorder="0" applyAlignment="0" applyProtection="0"/>
    <xf numFmtId="0" fontId="44" fillId="55" borderId="0" applyNumberFormat="0" applyBorder="0" applyAlignment="0" applyProtection="0"/>
    <xf numFmtId="0" fontId="44" fillId="43" borderId="0" applyNumberFormat="0" applyBorder="0" applyAlignment="0" applyProtection="0"/>
    <xf numFmtId="0" fontId="44" fillId="56" borderId="0" applyNumberFormat="0" applyBorder="0" applyAlignment="0" applyProtection="0"/>
    <xf numFmtId="0" fontId="44" fillId="57" borderId="0" applyNumberFormat="0" applyBorder="0" applyAlignment="0" applyProtection="0"/>
    <xf numFmtId="0" fontId="44" fillId="58" borderId="0" applyNumberFormat="0" applyBorder="0" applyAlignment="0" applyProtection="0"/>
    <xf numFmtId="0" fontId="44" fillId="40" borderId="0" applyNumberFormat="0" applyBorder="0" applyAlignment="0" applyProtection="0"/>
    <xf numFmtId="0" fontId="44" fillId="47" borderId="0" applyNumberFormat="0" applyBorder="0" applyAlignment="0" applyProtection="0"/>
    <xf numFmtId="0" fontId="44" fillId="59" borderId="0" applyNumberFormat="0" applyBorder="0" applyAlignment="0" applyProtection="0"/>
    <xf numFmtId="0" fontId="44" fillId="60" borderId="0" applyNumberFormat="0" applyBorder="0" applyAlignment="0" applyProtection="0"/>
    <xf numFmtId="0" fontId="44" fillId="3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30" borderId="0" applyNumberFormat="0" applyBorder="0" applyAlignment="0" applyProtection="0"/>
    <xf numFmtId="0" fontId="44" fillId="61" borderId="0" applyNumberFormat="0" applyBorder="0" applyAlignment="0" applyProtection="0"/>
    <xf numFmtId="0" fontId="44" fillId="43" borderId="0" applyNumberFormat="0" applyBorder="0" applyAlignment="0" applyProtection="0"/>
    <xf numFmtId="0" fontId="44" fillId="44" borderId="0" applyNumberFormat="0" applyBorder="0" applyAlignment="0" applyProtection="0"/>
    <xf numFmtId="0" fontId="44" fillId="54" borderId="0" applyNumberFormat="0" applyBorder="0" applyAlignment="0" applyProtection="0"/>
    <xf numFmtId="0" fontId="44" fillId="40" borderId="0" applyNumberFormat="0" applyBorder="0" applyAlignment="0" applyProtection="0"/>
    <xf numFmtId="0" fontId="44" fillId="62" borderId="0" applyNumberFormat="0" applyBorder="0" applyAlignment="0" applyProtection="0"/>
    <xf numFmtId="0" fontId="44" fillId="47" borderId="0" applyNumberFormat="0" applyBorder="0" applyAlignment="0" applyProtection="0"/>
    <xf numFmtId="0" fontId="44" fillId="57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14" borderId="0" applyNumberFormat="0" applyBorder="0" applyAlignment="0" applyProtection="0"/>
    <xf numFmtId="0" fontId="47" fillId="28" borderId="1" applyNumberFormat="0" applyAlignment="0" applyProtection="0"/>
    <xf numFmtId="0" fontId="47" fillId="63" borderId="1" applyNumberFormat="0" applyAlignment="0" applyProtection="0"/>
    <xf numFmtId="0" fontId="63" fillId="12" borderId="1" applyNumberFormat="0" applyAlignment="0" applyProtection="0"/>
    <xf numFmtId="0" fontId="52" fillId="60" borderId="2" applyNumberFormat="0" applyAlignment="0" applyProtection="0"/>
    <xf numFmtId="0" fontId="52" fillId="64" borderId="2" applyNumberFormat="0" applyAlignment="0" applyProtection="0"/>
    <xf numFmtId="0" fontId="55" fillId="0" borderId="0" applyNumberFormat="0" applyFill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4" borderId="0" applyNumberFormat="0" applyBorder="0" applyAlignment="0" applyProtection="0"/>
    <xf numFmtId="0" fontId="59" fillId="0" borderId="3" applyNumberFormat="0" applyFill="0" applyAlignment="0" applyProtection="0"/>
    <xf numFmtId="0" fontId="48" fillId="0" borderId="4" applyNumberFormat="0" applyFill="0" applyAlignment="0" applyProtection="0"/>
    <xf numFmtId="0" fontId="64" fillId="0" borderId="5" applyNumberFormat="0" applyFill="0" applyAlignment="0" applyProtection="0"/>
    <xf numFmtId="0" fontId="60" fillId="0" borderId="6" applyNumberFormat="0" applyFill="0" applyAlignment="0" applyProtection="0"/>
    <xf numFmtId="0" fontId="49" fillId="0" borderId="7" applyNumberFormat="0" applyFill="0" applyAlignment="0" applyProtection="0"/>
    <xf numFmtId="0" fontId="65" fillId="0" borderId="8" applyNumberFormat="0" applyFill="0" applyAlignment="0" applyProtection="0"/>
    <xf numFmtId="0" fontId="61" fillId="0" borderId="9" applyNumberFormat="0" applyFill="0" applyAlignment="0" applyProtection="0"/>
    <xf numFmtId="0" fontId="50" fillId="0" borderId="10" applyNumberFormat="0" applyFill="0" applyAlignment="0" applyProtection="0"/>
    <xf numFmtId="0" fontId="66" fillId="0" borderId="11" applyNumberFormat="0" applyFill="0" applyAlignment="0" applyProtection="0"/>
    <xf numFmtId="0" fontId="6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5" fillId="8" borderId="1" applyNumberFormat="0" applyAlignment="0" applyProtection="0"/>
    <xf numFmtId="0" fontId="45" fillId="17" borderId="1" applyNumberFormat="0" applyAlignment="0" applyProtection="0"/>
    <xf numFmtId="0" fontId="45" fillId="29" borderId="1" applyNumberFormat="0" applyAlignment="0" applyProtection="0"/>
    <xf numFmtId="0" fontId="56" fillId="0" borderId="12" applyNumberFormat="0" applyFill="0" applyAlignment="0" applyProtection="0"/>
    <xf numFmtId="0" fontId="57" fillId="0" borderId="13" applyNumberFormat="0" applyFill="0" applyAlignment="0" applyProtection="0"/>
    <xf numFmtId="0" fontId="53" fillId="29" borderId="0" applyNumberFormat="0" applyBorder="0" applyAlignment="0" applyProtection="0"/>
    <xf numFmtId="0" fontId="53" fillId="65" borderId="0" applyNumberFormat="0" applyBorder="0" applyAlignment="0" applyProtection="0"/>
    <xf numFmtId="0" fontId="67" fillId="29" borderId="0" applyNumberFormat="0" applyBorder="0" applyAlignment="0" applyProtection="0"/>
    <xf numFmtId="0" fontId="11" fillId="0" borderId="0">
      <alignment/>
      <protection/>
    </xf>
    <xf numFmtId="0" fontId="1" fillId="13" borderId="14" applyNumberFormat="0" applyFont="0" applyAlignment="0" applyProtection="0"/>
    <xf numFmtId="0" fontId="1" fillId="13" borderId="14" applyNumberFormat="0" applyFont="0" applyAlignment="0" applyProtection="0"/>
    <xf numFmtId="0" fontId="1" fillId="13" borderId="14" applyNumberFormat="0" applyFont="0" applyAlignment="0" applyProtection="0"/>
    <xf numFmtId="0" fontId="1" fillId="66" borderId="14" applyNumberFormat="0" applyAlignment="0" applyProtection="0"/>
    <xf numFmtId="0" fontId="11" fillId="13" borderId="14" applyNumberFormat="0" applyFont="0" applyAlignment="0" applyProtection="0"/>
    <xf numFmtId="0" fontId="1" fillId="13" borderId="14" applyNumberFormat="0" applyFont="0" applyAlignment="0" applyProtection="0"/>
    <xf numFmtId="0" fontId="46" fillId="28" borderId="15" applyNumberFormat="0" applyAlignment="0" applyProtection="0"/>
    <xf numFmtId="0" fontId="46" fillId="63" borderId="15" applyNumberFormat="0" applyAlignment="0" applyProtection="0"/>
    <xf numFmtId="0" fontId="46" fillId="12" borderId="15" applyNumberFormat="0" applyAlignment="0" applyProtection="0"/>
    <xf numFmtId="0" fontId="62" fillId="0" borderId="0" applyNumberFormat="0" applyFill="0" applyBorder="0" applyAlignment="0" applyProtection="0"/>
    <xf numFmtId="0" fontId="51" fillId="0" borderId="16" applyNumberFormat="0" applyFill="0" applyAlignment="0" applyProtection="0"/>
    <xf numFmtId="0" fontId="57" fillId="0" borderId="0" applyNumberFormat="0" applyFill="0" applyBorder="0" applyAlignment="0" applyProtection="0"/>
    <xf numFmtId="0" fontId="78" fillId="67" borderId="0" applyNumberFormat="0" applyBorder="0" applyAlignment="0" applyProtection="0"/>
    <xf numFmtId="0" fontId="44" fillId="54" borderId="0" applyNumberFormat="0" applyBorder="0" applyAlignment="0" applyProtection="0"/>
    <xf numFmtId="0" fontId="44" fillId="55" borderId="0" applyNumberFormat="0" applyBorder="0" applyAlignment="0" applyProtection="0"/>
    <xf numFmtId="0" fontId="78" fillId="68" borderId="0" applyNumberFormat="0" applyBorder="0" applyAlignment="0" applyProtection="0"/>
    <xf numFmtId="0" fontId="44" fillId="57" borderId="0" applyNumberFormat="0" applyBorder="0" applyAlignment="0" applyProtection="0"/>
    <xf numFmtId="0" fontId="44" fillId="58" borderId="0" applyNumberFormat="0" applyBorder="0" applyAlignment="0" applyProtection="0"/>
    <xf numFmtId="0" fontId="78" fillId="69" borderId="0" applyNumberFormat="0" applyBorder="0" applyAlignment="0" applyProtection="0"/>
    <xf numFmtId="0" fontId="44" fillId="47" borderId="0" applyNumberFormat="0" applyBorder="0" applyAlignment="0" applyProtection="0"/>
    <xf numFmtId="0" fontId="44" fillId="59" borderId="0" applyNumberFormat="0" applyBorder="0" applyAlignment="0" applyProtection="0"/>
    <xf numFmtId="0" fontId="78" fillId="7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78" fillId="71" borderId="0" applyNumberFormat="0" applyBorder="0" applyAlignment="0" applyProtection="0"/>
    <xf numFmtId="0" fontId="44" fillId="43" borderId="0" applyNumberFormat="0" applyBorder="0" applyAlignment="0" applyProtection="0"/>
    <xf numFmtId="0" fontId="44" fillId="44" borderId="0" applyNumberFormat="0" applyBorder="0" applyAlignment="0" applyProtection="0"/>
    <xf numFmtId="0" fontId="78" fillId="72" borderId="0" applyNumberFormat="0" applyBorder="0" applyAlignment="0" applyProtection="0"/>
    <xf numFmtId="0" fontId="44" fillId="40" borderId="0" applyNumberFormat="0" applyBorder="0" applyAlignment="0" applyProtection="0"/>
    <xf numFmtId="0" fontId="44" fillId="62" borderId="0" applyNumberFormat="0" applyBorder="0" applyAlignment="0" applyProtection="0"/>
    <xf numFmtId="0" fontId="44" fillId="54" borderId="0" applyNumberFormat="0" applyBorder="0" applyAlignment="0" applyProtection="0"/>
    <xf numFmtId="0" fontId="44" fillId="55" borderId="0" applyNumberFormat="0" applyBorder="0" applyAlignment="0" applyProtection="0"/>
    <xf numFmtId="0" fontId="44" fillId="57" borderId="0" applyNumberFormat="0" applyBorder="0" applyAlignment="0" applyProtection="0"/>
    <xf numFmtId="0" fontId="44" fillId="58" borderId="0" applyNumberFormat="0" applyBorder="0" applyAlignment="0" applyProtection="0"/>
    <xf numFmtId="0" fontId="44" fillId="47" borderId="0" applyNumberFormat="0" applyBorder="0" applyAlignment="0" applyProtection="0"/>
    <xf numFmtId="0" fontId="44" fillId="59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44" fillId="44" borderId="0" applyNumberFormat="0" applyBorder="0" applyAlignment="0" applyProtection="0"/>
    <xf numFmtId="0" fontId="44" fillId="40" borderId="0" applyNumberFormat="0" applyBorder="0" applyAlignment="0" applyProtection="0"/>
    <xf numFmtId="0" fontId="44" fillId="62" borderId="0" applyNumberFormat="0" applyBorder="0" applyAlignment="0" applyProtection="0"/>
    <xf numFmtId="0" fontId="45" fillId="8" borderId="1" applyNumberFormat="0" applyAlignment="0" applyProtection="0"/>
    <xf numFmtId="0" fontId="45" fillId="17" borderId="1" applyNumberFormat="0" applyAlignment="0" applyProtection="0"/>
    <xf numFmtId="0" fontId="79" fillId="73" borderId="17" applyNumberFormat="0" applyAlignment="0" applyProtection="0"/>
    <xf numFmtId="0" fontId="45" fillId="17" borderId="1" applyNumberFormat="0" applyAlignment="0" applyProtection="0"/>
    <xf numFmtId="0" fontId="80" fillId="74" borderId="18" applyNumberFormat="0" applyAlignment="0" applyProtection="0"/>
    <xf numFmtId="0" fontId="46" fillId="28" borderId="15" applyNumberFormat="0" applyAlignment="0" applyProtection="0"/>
    <xf numFmtId="0" fontId="46" fillId="63" borderId="15" applyNumberFormat="0" applyAlignment="0" applyProtection="0"/>
    <xf numFmtId="0" fontId="81" fillId="74" borderId="17" applyNumberFormat="0" applyAlignment="0" applyProtection="0"/>
    <xf numFmtId="0" fontId="47" fillId="28" borderId="1" applyNumberFormat="0" applyAlignment="0" applyProtection="0"/>
    <xf numFmtId="0" fontId="47" fillId="63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82" fillId="0" borderId="19" applyNumberFormat="0" applyFill="0" applyAlignment="0" applyProtection="0"/>
    <xf numFmtId="0" fontId="83" fillId="0" borderId="20" applyNumberFormat="0" applyFill="0" applyAlignment="0" applyProtection="0"/>
    <xf numFmtId="0" fontId="84" fillId="0" borderId="21" applyNumberFormat="0" applyFill="0" applyAlignment="0" applyProtection="0"/>
    <xf numFmtId="0" fontId="84" fillId="0" borderId="0" applyNumberFormat="0" applyFill="0" applyBorder="0" applyAlignment="0" applyProtection="0"/>
    <xf numFmtId="0" fontId="20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56" fillId="0" borderId="12" applyNumberFormat="0" applyFill="0" applyAlignment="0" applyProtection="0"/>
    <xf numFmtId="0" fontId="85" fillId="0" borderId="22" applyNumberFormat="0" applyFill="0" applyAlignment="0" applyProtection="0"/>
    <xf numFmtId="0" fontId="51" fillId="0" borderId="16" applyNumberFormat="0" applyFill="0" applyAlignment="0" applyProtection="0"/>
    <xf numFmtId="0" fontId="52" fillId="60" borderId="2" applyNumberFormat="0" applyAlignment="0" applyProtection="0"/>
    <xf numFmtId="0" fontId="52" fillId="64" borderId="2" applyNumberFormat="0" applyAlignment="0" applyProtection="0"/>
    <xf numFmtId="0" fontId="86" fillId="75" borderId="23" applyNumberFormat="0" applyAlignment="0" applyProtection="0"/>
    <xf numFmtId="0" fontId="52" fillId="64" borderId="2" applyNumberFormat="0" applyAlignment="0" applyProtection="0"/>
    <xf numFmtId="0" fontId="62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76" borderId="0" applyNumberFormat="0" applyBorder="0" applyAlignment="0" applyProtection="0"/>
    <xf numFmtId="0" fontId="53" fillId="29" borderId="0" applyNumberFormat="0" applyBorder="0" applyAlignment="0" applyProtection="0"/>
    <xf numFmtId="0" fontId="53" fillId="65" borderId="0" applyNumberFormat="0" applyBorder="0" applyAlignment="0" applyProtection="0"/>
    <xf numFmtId="0" fontId="47" fillId="28" borderId="1" applyNumberFormat="0" applyAlignment="0" applyProtection="0"/>
    <xf numFmtId="0" fontId="47" fillId="63" borderId="1" applyNumberFormat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89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43" fillId="0" borderId="0">
      <alignment/>
      <protection/>
    </xf>
    <xf numFmtId="0" fontId="29" fillId="0" borderId="0">
      <alignment/>
      <protection/>
    </xf>
    <xf numFmtId="0" fontId="11" fillId="0" borderId="0">
      <alignment/>
      <protection/>
    </xf>
    <xf numFmtId="0" fontId="51" fillId="0" borderId="16" applyNumberFormat="0" applyFill="0" applyAlignment="0" applyProtection="0"/>
    <xf numFmtId="0" fontId="90" fillId="77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9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78" borderId="24" applyNumberFormat="0" applyFont="0" applyAlignment="0" applyProtection="0"/>
    <xf numFmtId="0" fontId="1" fillId="13" borderId="14" applyNumberFormat="0" applyFont="0" applyAlignment="0" applyProtection="0"/>
    <xf numFmtId="0" fontId="1" fillId="13" borderId="14" applyNumberFormat="0" applyFont="0" applyAlignment="0" applyProtection="0"/>
    <xf numFmtId="0" fontId="1" fillId="66" borderId="14" applyNumberFormat="0" applyAlignment="0" applyProtection="0"/>
    <xf numFmtId="0" fontId="1" fillId="13" borderId="14" applyNumberFormat="0" applyFont="0" applyAlignment="0" applyProtection="0"/>
    <xf numFmtId="0" fontId="1" fillId="13" borderId="14" applyNumberFormat="0" applyFont="0" applyAlignment="0" applyProtection="0"/>
    <xf numFmtId="0" fontId="1" fillId="13" borderId="14" applyNumberFormat="0" applyFont="0" applyAlignment="0" applyProtection="0"/>
    <xf numFmtId="0" fontId="1" fillId="66" borderId="14" applyNumberFormat="0" applyAlignment="0" applyProtection="0"/>
    <xf numFmtId="0" fontId="1" fillId="13" borderId="14" applyNumberFormat="0" applyFont="0" applyAlignment="0" applyProtection="0"/>
    <xf numFmtId="9" fontId="0" fillId="0" borderId="0" applyFont="0" applyFill="0" applyBorder="0" applyAlignment="0" applyProtection="0"/>
    <xf numFmtId="0" fontId="46" fillId="28" borderId="15" applyNumberFormat="0" applyAlignment="0" applyProtection="0"/>
    <xf numFmtId="0" fontId="46" fillId="63" borderId="15" applyNumberFormat="0" applyAlignment="0" applyProtection="0"/>
    <xf numFmtId="0" fontId="92" fillId="0" borderId="25" applyNumberFormat="0" applyFill="0" applyAlignment="0" applyProtection="0"/>
    <xf numFmtId="0" fontId="53" fillId="29" borderId="0" applyNumberFormat="0" applyBorder="0" applyAlignment="0" applyProtection="0"/>
    <xf numFmtId="0" fontId="53" fillId="65" borderId="0" applyNumberFormat="0" applyBorder="0" applyAlignment="0" applyProtection="0"/>
    <xf numFmtId="0" fontId="43" fillId="0" borderId="0">
      <alignment/>
      <protection/>
    </xf>
    <xf numFmtId="0" fontId="20" fillId="0" borderId="0">
      <alignment/>
      <protection/>
    </xf>
    <xf numFmtId="0" fontId="5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185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2" fontId="11" fillId="0" borderId="0" applyFont="0" applyFill="0" applyBorder="0" applyAlignment="0" applyProtection="0"/>
    <xf numFmtId="0" fontId="94" fillId="79" borderId="0" applyNumberFormat="0" applyBorder="0" applyAlignment="0" applyProtection="0"/>
    <xf numFmtId="0" fontId="58" fillId="11" borderId="0" applyNumberFormat="0" applyBorder="0" applyAlignment="0" applyProtection="0"/>
  </cellStyleXfs>
  <cellXfs count="312">
    <xf numFmtId="0" fontId="0" fillId="0" borderId="0" xfId="0" applyFont="1" applyAlignment="1">
      <alignment/>
    </xf>
    <xf numFmtId="0" fontId="2" fillId="0" borderId="0" xfId="412">
      <alignment/>
      <protection/>
    </xf>
    <xf numFmtId="0" fontId="2" fillId="80" borderId="0" xfId="412" applyFill="1">
      <alignment/>
      <protection/>
    </xf>
    <xf numFmtId="0" fontId="8" fillId="0" borderId="0" xfId="412" applyFont="1" applyAlignment="1">
      <alignment vertical="center"/>
      <protection/>
    </xf>
    <xf numFmtId="0" fontId="2" fillId="0" borderId="0" xfId="412" applyFont="1" applyAlignment="1">
      <alignment horizontal="left" vertical="center"/>
      <protection/>
    </xf>
    <xf numFmtId="0" fontId="2" fillId="0" borderId="0" xfId="412" applyAlignment="1">
      <alignment horizontal="center" vertical="center"/>
      <protection/>
    </xf>
    <xf numFmtId="0" fontId="2" fillId="0" borderId="0" xfId="412" applyFill="1">
      <alignment/>
      <protection/>
    </xf>
    <xf numFmtId="3" fontId="2" fillId="0" borderId="0" xfId="412" applyNumberFormat="1">
      <alignment/>
      <protection/>
    </xf>
    <xf numFmtId="0" fontId="2" fillId="81" borderId="0" xfId="412" applyFill="1">
      <alignment/>
      <protection/>
    </xf>
    <xf numFmtId="0" fontId="9" fillId="0" borderId="0" xfId="412" applyFont="1">
      <alignment/>
      <protection/>
    </xf>
    <xf numFmtId="0" fontId="2" fillId="0" borderId="0" xfId="412" applyBorder="1">
      <alignment/>
      <protection/>
    </xf>
    <xf numFmtId="1" fontId="3" fillId="0" borderId="0" xfId="415" applyNumberFormat="1" applyFont="1" applyFill="1" applyAlignment="1" applyProtection="1">
      <alignment/>
      <protection locked="0"/>
    </xf>
    <xf numFmtId="1" fontId="12" fillId="0" borderId="0" xfId="415" applyNumberFormat="1" applyFont="1" applyFill="1" applyAlignment="1" applyProtection="1">
      <alignment horizontal="center"/>
      <protection locked="0"/>
    </xf>
    <xf numFmtId="1" fontId="2" fillId="0" borderId="0" xfId="415" applyNumberFormat="1" applyFont="1" applyFill="1" applyProtection="1">
      <alignment/>
      <protection locked="0"/>
    </xf>
    <xf numFmtId="1" fontId="2" fillId="0" borderId="0" xfId="415" applyNumberFormat="1" applyFont="1" applyFill="1" applyAlignment="1" applyProtection="1">
      <alignment/>
      <protection locked="0"/>
    </xf>
    <xf numFmtId="1" fontId="7" fillId="0" borderId="0" xfId="415" applyNumberFormat="1" applyFont="1" applyFill="1" applyAlignment="1" applyProtection="1">
      <alignment horizontal="right"/>
      <protection locked="0"/>
    </xf>
    <xf numFmtId="1" fontId="3" fillId="0" borderId="26" xfId="415" applyNumberFormat="1" applyFont="1" applyFill="1" applyBorder="1" applyAlignment="1" applyProtection="1">
      <alignment/>
      <protection locked="0"/>
    </xf>
    <xf numFmtId="1" fontId="12" fillId="0" borderId="0" xfId="415" applyNumberFormat="1" applyFont="1" applyFill="1" applyBorder="1" applyAlignment="1" applyProtection="1">
      <alignment horizontal="center"/>
      <protection locked="0"/>
    </xf>
    <xf numFmtId="1" fontId="2" fillId="0" borderId="0" xfId="415" applyNumberFormat="1" applyFont="1" applyFill="1" applyBorder="1" applyProtection="1">
      <alignment/>
      <protection locked="0"/>
    </xf>
    <xf numFmtId="1" fontId="13" fillId="0" borderId="27" xfId="415" applyNumberFormat="1" applyFont="1" applyFill="1" applyBorder="1" applyAlignment="1" applyProtection="1">
      <alignment horizontal="center" vertical="center" wrapText="1"/>
      <protection locked="0"/>
    </xf>
    <xf numFmtId="1" fontId="13" fillId="0" borderId="28" xfId="415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415" applyNumberFormat="1" applyFont="1" applyFill="1" applyBorder="1" applyAlignment="1" applyProtection="1">
      <alignment horizontal="center" vertical="center" wrapText="1"/>
      <protection locked="0"/>
    </xf>
    <xf numFmtId="1" fontId="13" fillId="0" borderId="29" xfId="415" applyNumberFormat="1" applyFont="1" applyFill="1" applyBorder="1" applyAlignment="1" applyProtection="1">
      <alignment horizontal="center" vertical="center" wrapText="1"/>
      <protection locked="0"/>
    </xf>
    <xf numFmtId="1" fontId="13" fillId="0" borderId="26" xfId="415" applyNumberFormat="1" applyFont="1" applyFill="1" applyBorder="1" applyAlignment="1" applyProtection="1">
      <alignment horizontal="center" vertical="center" wrapText="1"/>
      <protection locked="0"/>
    </xf>
    <xf numFmtId="1" fontId="13" fillId="0" borderId="30" xfId="415" applyNumberFormat="1" applyFont="1" applyFill="1" applyBorder="1" applyAlignment="1" applyProtection="1">
      <alignment horizontal="center" vertical="center" wrapText="1"/>
      <protection locked="0"/>
    </xf>
    <xf numFmtId="1" fontId="2" fillId="0" borderId="31" xfId="415" applyNumberFormat="1" applyFont="1" applyFill="1" applyBorder="1" applyAlignment="1" applyProtection="1">
      <alignment horizontal="center" vertical="center" wrapText="1"/>
      <protection locked="0"/>
    </xf>
    <xf numFmtId="1" fontId="2" fillId="0" borderId="32" xfId="415" applyNumberFormat="1" applyFont="1" applyFill="1" applyBorder="1" applyAlignment="1" applyProtection="1">
      <alignment horizontal="center" vertical="center" wrapText="1"/>
      <protection locked="0"/>
    </xf>
    <xf numFmtId="1" fontId="16" fillId="0" borderId="33" xfId="415" applyNumberFormat="1" applyFont="1" applyFill="1" applyBorder="1" applyAlignment="1" applyProtection="1">
      <alignment horizontal="center" vertical="center" wrapText="1"/>
      <protection/>
    </xf>
    <xf numFmtId="1" fontId="12" fillId="0" borderId="33" xfId="415" applyNumberFormat="1" applyFont="1" applyFill="1" applyBorder="1" applyAlignment="1" applyProtection="1">
      <alignment horizontal="center" vertical="center" wrapText="1"/>
      <protection/>
    </xf>
    <xf numFmtId="1" fontId="2" fillId="0" borderId="33" xfId="415" applyNumberFormat="1" applyFont="1" applyFill="1" applyBorder="1" applyAlignment="1" applyProtection="1">
      <alignment horizontal="center" vertical="center" wrapText="1"/>
      <protection locked="0"/>
    </xf>
    <xf numFmtId="1" fontId="2" fillId="0" borderId="34" xfId="415" applyNumberFormat="1" applyFont="1" applyFill="1" applyBorder="1" applyAlignment="1" applyProtection="1">
      <alignment horizontal="center" vertical="center" wrapText="1"/>
      <protection locked="0"/>
    </xf>
    <xf numFmtId="1" fontId="12" fillId="0" borderId="33" xfId="415" applyNumberFormat="1" applyFont="1" applyFill="1" applyBorder="1" applyAlignment="1" applyProtection="1">
      <alignment horizontal="center" vertical="center" wrapText="1"/>
      <protection locked="0"/>
    </xf>
    <xf numFmtId="1" fontId="12" fillId="0" borderId="32" xfId="415" applyNumberFormat="1" applyFont="1" applyFill="1" applyBorder="1" applyAlignment="1" applyProtection="1">
      <alignment horizontal="center" vertical="center" wrapText="1"/>
      <protection locked="0"/>
    </xf>
    <xf numFmtId="1" fontId="15" fillId="0" borderId="33" xfId="415" applyNumberFormat="1" applyFont="1" applyFill="1" applyBorder="1" applyAlignment="1" applyProtection="1">
      <alignment horizontal="center" vertical="center" wrapText="1"/>
      <protection/>
    </xf>
    <xf numFmtId="1" fontId="16" fillId="0" borderId="0" xfId="415" applyNumberFormat="1" applyFont="1" applyFill="1" applyProtection="1">
      <alignment/>
      <protection locked="0"/>
    </xf>
    <xf numFmtId="1" fontId="2" fillId="0" borderId="33" xfId="415" applyNumberFormat="1" applyFont="1" applyFill="1" applyBorder="1" applyAlignment="1" applyProtection="1">
      <alignment horizontal="center"/>
      <protection/>
    </xf>
    <xf numFmtId="1" fontId="4" fillId="0" borderId="33" xfId="415" applyNumberFormat="1" applyFont="1" applyFill="1" applyBorder="1" applyAlignment="1" applyProtection="1">
      <alignment horizontal="center" vertical="center"/>
      <protection locked="0"/>
    </xf>
    <xf numFmtId="3" fontId="18" fillId="0" borderId="33" xfId="415" applyNumberFormat="1" applyFont="1" applyFill="1" applyBorder="1" applyAlignment="1" applyProtection="1">
      <alignment horizontal="center" vertical="center"/>
      <protection locked="0"/>
    </xf>
    <xf numFmtId="188" fontId="18" fillId="0" borderId="33" xfId="415" applyNumberFormat="1" applyFont="1" applyFill="1" applyBorder="1" applyAlignment="1" applyProtection="1">
      <alignment horizontal="center" vertical="center"/>
      <protection locked="0"/>
    </xf>
    <xf numFmtId="189" fontId="18" fillId="0" borderId="33" xfId="415" applyNumberFormat="1" applyFont="1" applyFill="1" applyBorder="1" applyAlignment="1" applyProtection="1">
      <alignment horizontal="center" vertical="center"/>
      <protection locked="0"/>
    </xf>
    <xf numFmtId="1" fontId="18" fillId="0" borderId="33" xfId="415" applyNumberFormat="1" applyFont="1" applyFill="1" applyBorder="1" applyAlignment="1" applyProtection="1">
      <alignment horizontal="center" vertical="center"/>
      <protection locked="0"/>
    </xf>
    <xf numFmtId="3" fontId="16" fillId="0" borderId="33" xfId="415" applyNumberFormat="1" applyFont="1" applyFill="1" applyBorder="1" applyAlignment="1" applyProtection="1">
      <alignment horizontal="center" vertical="center"/>
      <protection locked="0"/>
    </xf>
    <xf numFmtId="3" fontId="12" fillId="0" borderId="33" xfId="415" applyNumberFormat="1" applyFont="1" applyFill="1" applyBorder="1" applyAlignment="1" applyProtection="1">
      <alignment horizontal="center" vertical="center"/>
      <protection locked="0"/>
    </xf>
    <xf numFmtId="1" fontId="19" fillId="0" borderId="35" xfId="415" applyNumberFormat="1" applyFont="1" applyFill="1" applyBorder="1" applyAlignment="1" applyProtection="1">
      <alignment horizontal="center" vertical="center" wrapText="1"/>
      <protection locked="0"/>
    </xf>
    <xf numFmtId="1" fontId="19" fillId="0" borderId="33" xfId="415" applyNumberFormat="1" applyFont="1" applyFill="1" applyBorder="1" applyAlignment="1" applyProtection="1">
      <alignment horizontal="center" vertical="center" wrapText="1"/>
      <protection locked="0"/>
    </xf>
    <xf numFmtId="1" fontId="19" fillId="0" borderId="32" xfId="415" applyNumberFormat="1" applyFont="1" applyFill="1" applyBorder="1" applyAlignment="1" applyProtection="1">
      <alignment horizontal="center" vertical="center" wrapText="1"/>
      <protection locked="0"/>
    </xf>
    <xf numFmtId="3" fontId="18" fillId="0" borderId="33" xfId="415" applyNumberFormat="1" applyFont="1" applyFill="1" applyBorder="1" applyAlignment="1" applyProtection="1">
      <alignment horizontal="center" vertical="center" wrapText="1"/>
      <protection locked="0"/>
    </xf>
    <xf numFmtId="189" fontId="18" fillId="0" borderId="33" xfId="415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415" applyNumberFormat="1" applyFont="1" applyFill="1" applyAlignment="1" applyProtection="1">
      <alignment vertical="center"/>
      <protection locked="0"/>
    </xf>
    <xf numFmtId="1" fontId="13" fillId="0" borderId="33" xfId="415" applyNumberFormat="1" applyFont="1" applyFill="1" applyBorder="1" applyProtection="1">
      <alignment/>
      <protection locked="0"/>
    </xf>
    <xf numFmtId="3" fontId="19" fillId="0" borderId="33" xfId="415" applyNumberFormat="1" applyFont="1" applyFill="1" applyBorder="1" applyAlignment="1" applyProtection="1">
      <alignment horizontal="center" vertical="center"/>
      <protection locked="0"/>
    </xf>
    <xf numFmtId="3" fontId="19" fillId="0" borderId="33" xfId="402" applyNumberFormat="1" applyFont="1" applyFill="1" applyBorder="1" applyAlignment="1">
      <alignment horizontal="center" vertical="center"/>
      <protection/>
    </xf>
    <xf numFmtId="1" fontId="19" fillId="0" borderId="33" xfId="415" applyNumberFormat="1" applyFont="1" applyFill="1" applyBorder="1" applyAlignment="1" applyProtection="1">
      <alignment horizontal="center" vertical="center"/>
      <protection locked="0"/>
    </xf>
    <xf numFmtId="3" fontId="19" fillId="0" borderId="33" xfId="415" applyNumberFormat="1" applyFont="1" applyFill="1" applyBorder="1" applyAlignment="1" applyProtection="1">
      <alignment horizontal="center" vertical="center" wrapText="1"/>
      <protection locked="0"/>
    </xf>
    <xf numFmtId="3" fontId="19" fillId="0" borderId="33" xfId="417" applyNumberFormat="1" applyFont="1" applyFill="1" applyBorder="1" applyAlignment="1">
      <alignment horizontal="center" vertical="center" wrapText="1"/>
      <protection/>
    </xf>
    <xf numFmtId="1" fontId="19" fillId="0" borderId="33" xfId="402" applyNumberFormat="1" applyFont="1" applyFill="1" applyBorder="1" applyAlignment="1">
      <alignment horizontal="center" vertical="center"/>
      <protection/>
    </xf>
    <xf numFmtId="1" fontId="13" fillId="0" borderId="33" xfId="415" applyNumberFormat="1" applyFont="1" applyFill="1" applyBorder="1" applyAlignment="1" applyProtection="1">
      <alignment vertical="center"/>
      <protection locked="0"/>
    </xf>
    <xf numFmtId="1" fontId="2" fillId="0" borderId="0" xfId="415" applyNumberFormat="1" applyFont="1" applyFill="1" applyBorder="1" applyAlignment="1" applyProtection="1">
      <alignment vertical="center"/>
      <protection locked="0"/>
    </xf>
    <xf numFmtId="1" fontId="13" fillId="0" borderId="0" xfId="415" applyNumberFormat="1" applyFont="1" applyFill="1" applyBorder="1" applyAlignment="1" applyProtection="1">
      <alignment horizontal="center" vertical="center"/>
      <protection locked="0"/>
    </xf>
    <xf numFmtId="1" fontId="13" fillId="0" borderId="33" xfId="415" applyNumberFormat="1" applyFont="1" applyFill="1" applyBorder="1" applyAlignment="1" applyProtection="1">
      <alignment horizontal="left"/>
      <protection locked="0"/>
    </xf>
    <xf numFmtId="1" fontId="19" fillId="0" borderId="36" xfId="415" applyNumberFormat="1" applyFont="1" applyFill="1" applyBorder="1" applyAlignment="1" applyProtection="1">
      <alignment horizontal="center" vertical="center" wrapText="1"/>
      <protection locked="0"/>
    </xf>
    <xf numFmtId="1" fontId="19" fillId="0" borderId="37" xfId="415" applyNumberFormat="1" applyFont="1" applyFill="1" applyBorder="1" applyAlignment="1" applyProtection="1">
      <alignment horizontal="center" vertical="center" wrapText="1"/>
      <protection locked="0"/>
    </xf>
    <xf numFmtId="1" fontId="19" fillId="0" borderId="30" xfId="415" applyNumberFormat="1" applyFont="1" applyFill="1" applyBorder="1" applyAlignment="1" applyProtection="1">
      <alignment horizontal="center" vertical="center" wrapText="1"/>
      <protection locked="0"/>
    </xf>
    <xf numFmtId="1" fontId="21" fillId="0" borderId="0" xfId="415" applyNumberFormat="1" applyFont="1" applyFill="1" applyBorder="1" applyProtection="1">
      <alignment/>
      <protection locked="0"/>
    </xf>
    <xf numFmtId="189" fontId="21" fillId="0" borderId="0" xfId="415" applyNumberFormat="1" applyFont="1" applyFill="1" applyBorder="1" applyProtection="1">
      <alignment/>
      <protection locked="0"/>
    </xf>
    <xf numFmtId="1" fontId="22" fillId="0" borderId="0" xfId="415" applyNumberFormat="1" applyFont="1" applyFill="1" applyBorder="1" applyProtection="1">
      <alignment/>
      <protection locked="0"/>
    </xf>
    <xf numFmtId="3" fontId="22" fillId="0" borderId="0" xfId="415" applyNumberFormat="1" applyFont="1" applyFill="1" applyBorder="1" applyProtection="1">
      <alignment/>
      <protection locked="0"/>
    </xf>
    <xf numFmtId="3" fontId="21" fillId="0" borderId="0" xfId="415" applyNumberFormat="1" applyFont="1" applyFill="1" applyBorder="1" applyProtection="1">
      <alignment/>
      <protection locked="0"/>
    </xf>
    <xf numFmtId="0" fontId="6" fillId="0" borderId="33" xfId="413" applyFont="1" applyFill="1" applyBorder="1" applyAlignment="1">
      <alignment horizontal="center" vertical="center"/>
      <protection/>
    </xf>
    <xf numFmtId="0" fontId="25" fillId="0" borderId="0" xfId="420" applyFont="1" applyFill="1">
      <alignment/>
      <protection/>
    </xf>
    <xf numFmtId="0" fontId="27" fillId="0" borderId="0" xfId="420" applyFont="1" applyFill="1" applyBorder="1" applyAlignment="1">
      <alignment horizontal="center"/>
      <protection/>
    </xf>
    <xf numFmtId="0" fontId="27" fillId="0" borderId="0" xfId="420" applyFont="1" applyFill="1">
      <alignment/>
      <protection/>
    </xf>
    <xf numFmtId="0" fontId="29" fillId="0" borderId="0" xfId="420" applyFont="1" applyFill="1" applyAlignment="1">
      <alignment vertical="center"/>
      <protection/>
    </xf>
    <xf numFmtId="0" fontId="30" fillId="0" borderId="0" xfId="420" applyFont="1" applyFill="1">
      <alignment/>
      <protection/>
    </xf>
    <xf numFmtId="0" fontId="29" fillId="0" borderId="0" xfId="420" applyFont="1" applyFill="1" applyAlignment="1">
      <alignment vertical="center" wrapText="1"/>
      <protection/>
    </xf>
    <xf numFmtId="0" fontId="30" fillId="0" borderId="0" xfId="420" applyFont="1" applyFill="1" applyAlignment="1">
      <alignment vertical="center"/>
      <protection/>
    </xf>
    <xf numFmtId="0" fontId="30" fillId="0" borderId="0" xfId="420" applyFont="1" applyFill="1" applyAlignment="1">
      <alignment horizontal="center"/>
      <protection/>
    </xf>
    <xf numFmtId="0" fontId="30" fillId="0" borderId="0" xfId="420" applyFont="1" applyFill="1" applyAlignment="1">
      <alignment wrapText="1"/>
      <protection/>
    </xf>
    <xf numFmtId="3" fontId="28" fillId="0" borderId="33" xfId="420" applyNumberFormat="1" applyFont="1" applyFill="1" applyBorder="1" applyAlignment="1">
      <alignment horizontal="center" vertical="center"/>
      <protection/>
    </xf>
    <xf numFmtId="0" fontId="27" fillId="0" borderId="0" xfId="420" applyFont="1" applyFill="1" applyAlignment="1">
      <alignment vertical="center"/>
      <protection/>
    </xf>
    <xf numFmtId="3" fontId="34" fillId="0" borderId="0" xfId="420" applyNumberFormat="1" applyFont="1" applyFill="1" applyAlignment="1">
      <alignment horizontal="center" vertical="center"/>
      <protection/>
    </xf>
    <xf numFmtId="3" fontId="30" fillId="0" borderId="0" xfId="420" applyNumberFormat="1" applyFont="1" applyFill="1">
      <alignment/>
      <protection/>
    </xf>
    <xf numFmtId="189" fontId="30" fillId="0" borderId="0" xfId="420" applyNumberFormat="1" applyFont="1" applyFill="1">
      <alignment/>
      <protection/>
    </xf>
    <xf numFmtId="0" fontId="6" fillId="0" borderId="33" xfId="413" applyFont="1" applyFill="1" applyBorder="1" applyAlignment="1">
      <alignment horizontal="center" vertical="center" wrapText="1"/>
      <protection/>
    </xf>
    <xf numFmtId="189" fontId="6" fillId="0" borderId="33" xfId="413" applyNumberFormat="1" applyFont="1" applyFill="1" applyBorder="1" applyAlignment="1">
      <alignment horizontal="center" vertical="center"/>
      <protection/>
    </xf>
    <xf numFmtId="188" fontId="6" fillId="0" borderId="33" xfId="413" applyNumberFormat="1" applyFont="1" applyFill="1" applyBorder="1" applyAlignment="1">
      <alignment horizontal="center" vertical="center"/>
      <protection/>
    </xf>
    <xf numFmtId="3" fontId="4" fillId="0" borderId="33" xfId="413" applyNumberFormat="1" applyFont="1" applyFill="1" applyBorder="1" applyAlignment="1">
      <alignment horizontal="center" vertical="center" wrapText="1"/>
      <protection/>
    </xf>
    <xf numFmtId="49" fontId="6" fillId="0" borderId="33" xfId="413" applyNumberFormat="1" applyFont="1" applyFill="1" applyBorder="1" applyAlignment="1">
      <alignment horizontal="center" vertical="center"/>
      <protection/>
    </xf>
    <xf numFmtId="189" fontId="6" fillId="0" borderId="37" xfId="413" applyNumberFormat="1" applyFont="1" applyFill="1" applyBorder="1" applyAlignment="1">
      <alignment horizontal="center" vertical="center"/>
      <protection/>
    </xf>
    <xf numFmtId="188" fontId="10" fillId="0" borderId="37" xfId="413" applyNumberFormat="1" applyFont="1" applyFill="1" applyBorder="1" applyAlignment="1">
      <alignment horizontal="center" vertical="center" wrapText="1"/>
      <protection/>
    </xf>
    <xf numFmtId="3" fontId="4" fillId="0" borderId="33" xfId="414" applyNumberFormat="1" applyFont="1" applyFill="1" applyBorder="1" applyAlignment="1">
      <alignment horizontal="center" vertical="center" wrapText="1"/>
      <protection/>
    </xf>
    <xf numFmtId="0" fontId="6" fillId="0" borderId="33" xfId="413" applyFont="1" applyFill="1" applyBorder="1" applyAlignment="1">
      <alignment horizontal="center" vertical="top" wrapText="1"/>
      <protection/>
    </xf>
    <xf numFmtId="0" fontId="4" fillId="0" borderId="33" xfId="413" applyFont="1" applyFill="1" applyBorder="1" applyAlignment="1">
      <alignment horizontal="left" vertical="center" wrapText="1"/>
      <protection/>
    </xf>
    <xf numFmtId="0" fontId="4" fillId="0" borderId="37" xfId="413" applyFont="1" applyFill="1" applyBorder="1" applyAlignment="1">
      <alignment horizontal="left" vertical="center" wrapText="1"/>
      <protection/>
    </xf>
    <xf numFmtId="0" fontId="10" fillId="0" borderId="33" xfId="413" applyFont="1" applyFill="1" applyBorder="1" applyAlignment="1">
      <alignment horizontal="left" vertical="center" wrapText="1"/>
      <protection/>
    </xf>
    <xf numFmtId="0" fontId="10" fillId="0" borderId="37" xfId="413" applyFont="1" applyFill="1" applyBorder="1" applyAlignment="1">
      <alignment horizontal="left" vertical="center" wrapText="1"/>
      <protection/>
    </xf>
    <xf numFmtId="0" fontId="95" fillId="0" borderId="33" xfId="387" applyFont="1" applyFill="1" applyBorder="1" applyAlignment="1">
      <alignment horizontal="left" vertical="center" wrapText="1"/>
      <protection/>
    </xf>
    <xf numFmtId="0" fontId="39" fillId="0" borderId="0" xfId="410" applyFont="1">
      <alignment/>
      <protection/>
    </xf>
    <xf numFmtId="0" fontId="40" fillId="0" borderId="38" xfId="410" applyFont="1" applyBorder="1" applyAlignment="1">
      <alignment horizontal="center" vertical="center" wrapText="1"/>
      <protection/>
    </xf>
    <xf numFmtId="0" fontId="30" fillId="0" borderId="0" xfId="410" applyFont="1">
      <alignment/>
      <protection/>
    </xf>
    <xf numFmtId="0" fontId="30" fillId="0" borderId="39" xfId="410" applyFont="1" applyBorder="1" applyAlignment="1">
      <alignment horizontal="center" vertical="center" wrapText="1"/>
      <protection/>
    </xf>
    <xf numFmtId="0" fontId="27" fillId="0" borderId="0" xfId="410" applyFont="1" applyBorder="1" applyAlignment="1">
      <alignment horizontal="left" vertical="top" wrapText="1"/>
      <protection/>
    </xf>
    <xf numFmtId="0" fontId="39" fillId="0" borderId="0" xfId="410" applyFont="1" applyFill="1">
      <alignment/>
      <protection/>
    </xf>
    <xf numFmtId="0" fontId="27" fillId="0" borderId="0" xfId="410" applyFont="1">
      <alignment/>
      <protection/>
    </xf>
    <xf numFmtId="0" fontId="27" fillId="0" borderId="0" xfId="410" applyFont="1" applyBorder="1">
      <alignment/>
      <protection/>
    </xf>
    <xf numFmtId="0" fontId="39" fillId="0" borderId="0" xfId="410" applyFont="1">
      <alignment/>
      <protection/>
    </xf>
    <xf numFmtId="0" fontId="39" fillId="0" borderId="0" xfId="410" applyFont="1" applyBorder="1">
      <alignment/>
      <protection/>
    </xf>
    <xf numFmtId="188" fontId="29" fillId="0" borderId="40" xfId="410" applyNumberFormat="1" applyFont="1" applyFill="1" applyBorder="1" applyAlignment="1">
      <alignment horizontal="center" vertical="center"/>
      <protection/>
    </xf>
    <xf numFmtId="188" fontId="29" fillId="0" borderId="41" xfId="410" applyNumberFormat="1" applyFont="1" applyBorder="1" applyAlignment="1">
      <alignment horizontal="center" vertical="center"/>
      <protection/>
    </xf>
    <xf numFmtId="188" fontId="35" fillId="0" borderId="42" xfId="410" applyNumberFormat="1" applyFont="1" applyFill="1" applyBorder="1" applyAlignment="1">
      <alignment horizontal="center" vertical="center"/>
      <protection/>
    </xf>
    <xf numFmtId="188" fontId="35" fillId="0" borderId="43" xfId="410" applyNumberFormat="1" applyFont="1" applyBorder="1" applyAlignment="1">
      <alignment horizontal="center" vertical="center"/>
      <protection/>
    </xf>
    <xf numFmtId="188" fontId="29" fillId="0" borderId="44" xfId="410" applyNumberFormat="1" applyFont="1" applyFill="1" applyBorder="1" applyAlignment="1">
      <alignment horizontal="center" vertical="center"/>
      <protection/>
    </xf>
    <xf numFmtId="188" fontId="29" fillId="0" borderId="45" xfId="410" applyNumberFormat="1" applyFont="1" applyFill="1" applyBorder="1" applyAlignment="1">
      <alignment horizontal="center" vertical="center"/>
      <protection/>
    </xf>
    <xf numFmtId="188" fontId="35" fillId="0" borderId="46" xfId="410" applyNumberFormat="1" applyFont="1" applyFill="1" applyBorder="1" applyAlignment="1">
      <alignment horizontal="center" vertical="center"/>
      <protection/>
    </xf>
    <xf numFmtId="188" fontId="35" fillId="0" borderId="47" xfId="410" applyNumberFormat="1" applyFont="1" applyFill="1" applyBorder="1" applyAlignment="1">
      <alignment horizontal="center" vertical="center"/>
      <protection/>
    </xf>
    <xf numFmtId="188" fontId="29" fillId="0" borderId="48" xfId="410" applyNumberFormat="1" applyFont="1" applyFill="1" applyBorder="1" applyAlignment="1">
      <alignment horizontal="center" vertical="center"/>
      <protection/>
    </xf>
    <xf numFmtId="188" fontId="29" fillId="0" borderId="49" xfId="410" applyNumberFormat="1" applyFont="1" applyFill="1" applyBorder="1" applyAlignment="1">
      <alignment horizontal="center" vertical="center"/>
      <protection/>
    </xf>
    <xf numFmtId="188" fontId="35" fillId="0" borderId="43" xfId="410" applyNumberFormat="1" applyFont="1" applyFill="1" applyBorder="1" applyAlignment="1">
      <alignment horizontal="center" vertical="center"/>
      <protection/>
    </xf>
    <xf numFmtId="0" fontId="5" fillId="12" borderId="41" xfId="410" applyFont="1" applyFill="1" applyBorder="1" applyAlignment="1">
      <alignment horizontal="left" vertical="center" wrapText="1"/>
      <protection/>
    </xf>
    <xf numFmtId="0" fontId="42" fillId="0" borderId="43" xfId="410" applyFont="1" applyBorder="1" applyAlignment="1">
      <alignment horizontal="left" vertical="center" wrapText="1"/>
      <protection/>
    </xf>
    <xf numFmtId="0" fontId="5" fillId="0" borderId="45" xfId="410" applyFont="1" applyFill="1" applyBorder="1" applyAlignment="1">
      <alignment horizontal="left" vertical="center" wrapText="1"/>
      <protection/>
    </xf>
    <xf numFmtId="0" fontId="42" fillId="0" borderId="47" xfId="410" applyFont="1" applyFill="1" applyBorder="1" applyAlignment="1">
      <alignment horizontal="left" vertical="center" wrapText="1"/>
      <protection/>
    </xf>
    <xf numFmtId="0" fontId="5" fillId="0" borderId="49" xfId="410" applyFont="1" applyFill="1" applyBorder="1" applyAlignment="1">
      <alignment horizontal="left" vertical="center" wrapText="1"/>
      <protection/>
    </xf>
    <xf numFmtId="0" fontId="42" fillId="0" borderId="43" xfId="410" applyFont="1" applyFill="1" applyBorder="1" applyAlignment="1">
      <alignment horizontal="left" vertical="center" wrapText="1"/>
      <protection/>
    </xf>
    <xf numFmtId="49" fontId="41" fillId="0" borderId="50" xfId="410" applyNumberFormat="1" applyFont="1" applyFill="1" applyBorder="1" applyAlignment="1">
      <alignment horizontal="center" vertical="center" wrapText="1"/>
      <protection/>
    </xf>
    <xf numFmtId="49" fontId="41" fillId="0" borderId="51" xfId="410" applyNumberFormat="1" applyFont="1" applyFill="1" applyBorder="1" applyAlignment="1">
      <alignment horizontal="center" vertical="center" wrapText="1"/>
      <protection/>
    </xf>
    <xf numFmtId="0" fontId="2" fillId="0" borderId="0" xfId="418" applyFont="1" applyAlignment="1">
      <alignment vertical="top"/>
      <protection/>
    </xf>
    <xf numFmtId="0" fontId="42" fillId="0" borderId="0" xfId="410" applyFont="1" applyAlignment="1">
      <alignment vertical="top"/>
      <protection/>
    </xf>
    <xf numFmtId="0" fontId="2" fillId="0" borderId="0" xfId="418" applyFont="1" applyFill="1" applyAlignment="1">
      <alignment vertical="top"/>
      <protection/>
    </xf>
    <xf numFmtId="0" fontId="36" fillId="0" borderId="0" xfId="418" applyFont="1" applyFill="1" applyAlignment="1">
      <alignment horizontal="center" vertical="top" wrapText="1"/>
      <protection/>
    </xf>
    <xf numFmtId="0" fontId="42" fillId="0" borderId="0" xfId="418" applyFont="1" applyFill="1" applyAlignment="1">
      <alignment horizontal="right" vertical="center"/>
      <protection/>
    </xf>
    <xf numFmtId="0" fontId="37" fillId="0" borderId="0" xfId="418" applyFont="1" applyFill="1" applyAlignment="1">
      <alignment horizontal="center" vertical="top" wrapText="1"/>
      <protection/>
    </xf>
    <xf numFmtId="0" fontId="37" fillId="0" borderId="33" xfId="418" applyFont="1" applyBorder="1" applyAlignment="1">
      <alignment horizontal="center" vertical="center" wrapText="1"/>
      <protection/>
    </xf>
    <xf numFmtId="0" fontId="5" fillId="0" borderId="33" xfId="418" applyFont="1" applyFill="1" applyBorder="1" applyAlignment="1">
      <alignment horizontal="center" vertical="center" wrapText="1"/>
      <protection/>
    </xf>
    <xf numFmtId="0" fontId="13" fillId="0" borderId="0" xfId="418" applyFont="1" applyAlignment="1">
      <alignment horizontal="center" vertical="center"/>
      <protection/>
    </xf>
    <xf numFmtId="0" fontId="13" fillId="0" borderId="33" xfId="418" applyFont="1" applyFill="1" applyBorder="1" applyAlignment="1">
      <alignment horizontal="center" vertical="center" wrapText="1"/>
      <protection/>
    </xf>
    <xf numFmtId="0" fontId="13" fillId="0" borderId="33" xfId="418" applyFont="1" applyBorder="1" applyAlignment="1">
      <alignment horizontal="center" vertical="center" wrapText="1"/>
      <protection/>
    </xf>
    <xf numFmtId="0" fontId="13" fillId="0" borderId="33" xfId="418" applyNumberFormat="1" applyFont="1" applyBorder="1" applyAlignment="1">
      <alignment horizontal="center" vertical="center" wrapText="1"/>
      <protection/>
    </xf>
    <xf numFmtId="0" fontId="2" fillId="0" borderId="0" xfId="418" applyFont="1" applyAlignment="1">
      <alignment vertical="center"/>
      <protection/>
    </xf>
    <xf numFmtId="3" fontId="5" fillId="0" borderId="33" xfId="410" applyNumberFormat="1" applyFont="1" applyBorder="1" applyAlignment="1">
      <alignment horizontal="center" vertical="center"/>
      <protection/>
    </xf>
    <xf numFmtId="188" fontId="5" fillId="0" borderId="33" xfId="410" applyNumberFormat="1" applyFont="1" applyBorder="1" applyAlignment="1">
      <alignment horizontal="center" vertical="center"/>
      <protection/>
    </xf>
    <xf numFmtId="3" fontId="2" fillId="0" borderId="0" xfId="418" applyNumberFormat="1" applyFont="1" applyAlignment="1">
      <alignment vertical="center"/>
      <protection/>
    </xf>
    <xf numFmtId="0" fontId="23" fillId="0" borderId="0" xfId="418" applyFont="1" applyAlignment="1">
      <alignment horizontal="center" vertical="center"/>
      <protection/>
    </xf>
    <xf numFmtId="0" fontId="23" fillId="0" borderId="33" xfId="415" applyNumberFormat="1" applyFont="1" applyFill="1" applyBorder="1" applyAlignment="1" applyProtection="1">
      <alignment horizontal="left" vertical="center"/>
      <protection locked="0"/>
    </xf>
    <xf numFmtId="3" fontId="23" fillId="0" borderId="33" xfId="410" applyNumberFormat="1" applyFont="1" applyBorder="1" applyAlignment="1">
      <alignment horizontal="center" vertical="center"/>
      <protection/>
    </xf>
    <xf numFmtId="188" fontId="23" fillId="0" borderId="33" xfId="410" applyNumberFormat="1" applyFont="1" applyBorder="1" applyAlignment="1">
      <alignment horizontal="center" vertical="center"/>
      <protection/>
    </xf>
    <xf numFmtId="189" fontId="23" fillId="0" borderId="0" xfId="418" applyNumberFormat="1" applyFont="1" applyAlignment="1">
      <alignment horizontal="center" vertical="center"/>
      <protection/>
    </xf>
    <xf numFmtId="188" fontId="2" fillId="0" borderId="0" xfId="418" applyNumberFormat="1" applyFont="1" applyAlignment="1">
      <alignment vertical="center"/>
      <protection/>
    </xf>
    <xf numFmtId="189" fontId="23" fillId="82" borderId="0" xfId="418" applyNumberFormat="1" applyFont="1" applyFill="1" applyAlignment="1">
      <alignment horizontal="center" vertical="center"/>
      <protection/>
    </xf>
    <xf numFmtId="3" fontId="23" fillId="0" borderId="33" xfId="410" applyNumberFormat="1" applyFont="1" applyFill="1" applyBorder="1" applyAlignment="1">
      <alignment horizontal="center" vertical="center"/>
      <protection/>
    </xf>
    <xf numFmtId="0" fontId="2" fillId="0" borderId="0" xfId="418" applyFont="1">
      <alignment/>
      <protection/>
    </xf>
    <xf numFmtId="0" fontId="32" fillId="0" borderId="0" xfId="420" applyFont="1" applyFill="1" applyAlignment="1">
      <alignment horizontal="center"/>
      <protection/>
    </xf>
    <xf numFmtId="0" fontId="28" fillId="0" borderId="33" xfId="420" applyFont="1" applyFill="1" applyBorder="1" applyAlignment="1">
      <alignment horizontal="center" vertical="center" wrapText="1"/>
      <protection/>
    </xf>
    <xf numFmtId="0" fontId="25" fillId="0" borderId="0" xfId="420" applyFont="1" applyFill="1" applyAlignment="1">
      <alignment vertical="center" wrapText="1"/>
      <protection/>
    </xf>
    <xf numFmtId="0" fontId="29" fillId="0" borderId="0" xfId="420" applyFont="1" applyFill="1" applyAlignment="1">
      <alignment horizontal="center" vertical="top" wrapText="1"/>
      <protection/>
    </xf>
    <xf numFmtId="0" fontId="24" fillId="0" borderId="33" xfId="420" applyFont="1" applyFill="1" applyBorder="1" applyAlignment="1">
      <alignment horizontal="center" vertical="center" wrapText="1"/>
      <protection/>
    </xf>
    <xf numFmtId="0" fontId="23" fillId="0" borderId="52" xfId="416" applyFont="1" applyBorder="1" applyAlignment="1">
      <alignment vertical="center" wrapText="1"/>
      <protection/>
    </xf>
    <xf numFmtId="0" fontId="23" fillId="0" borderId="53" xfId="416" applyFont="1" applyBorder="1" applyAlignment="1">
      <alignment vertical="center" wrapText="1"/>
      <protection/>
    </xf>
    <xf numFmtId="3" fontId="28" fillId="80" borderId="33" xfId="420" applyNumberFormat="1" applyFont="1" applyFill="1" applyBorder="1" applyAlignment="1">
      <alignment horizontal="center" vertical="center"/>
      <protection/>
    </xf>
    <xf numFmtId="3" fontId="96" fillId="80" borderId="33" xfId="420" applyNumberFormat="1" applyFont="1" applyFill="1" applyBorder="1" applyAlignment="1">
      <alignment horizontal="center" vertical="center"/>
      <protection/>
    </xf>
    <xf numFmtId="0" fontId="33" fillId="0" borderId="52" xfId="420" applyFont="1" applyFill="1" applyBorder="1" applyAlignment="1">
      <alignment horizontal="left" vertical="center" wrapText="1"/>
      <protection/>
    </xf>
    <xf numFmtId="0" fontId="33" fillId="0" borderId="53" xfId="420" applyFont="1" applyFill="1" applyBorder="1" applyAlignment="1">
      <alignment horizontal="left" vertical="center" wrapText="1"/>
      <protection/>
    </xf>
    <xf numFmtId="0" fontId="8" fillId="0" borderId="33" xfId="418" applyFont="1" applyBorder="1">
      <alignment/>
      <protection/>
    </xf>
    <xf numFmtId="0" fontId="23" fillId="0" borderId="33" xfId="418" applyFont="1" applyBorder="1" applyAlignment="1">
      <alignment horizontal="center"/>
      <protection/>
    </xf>
    <xf numFmtId="3" fontId="4" fillId="0" borderId="37" xfId="413" applyNumberFormat="1" applyFont="1" applyFill="1" applyBorder="1" applyAlignment="1">
      <alignment horizontal="center" vertical="center" wrapText="1"/>
      <protection/>
    </xf>
    <xf numFmtId="3" fontId="4" fillId="0" borderId="37" xfId="414" applyNumberFormat="1" applyFont="1" applyFill="1" applyBorder="1" applyAlignment="1">
      <alignment horizontal="center" vertical="center" wrapText="1"/>
      <protection/>
    </xf>
    <xf numFmtId="3" fontId="6" fillId="0" borderId="33" xfId="413" applyNumberFormat="1" applyFont="1" applyFill="1" applyBorder="1" applyAlignment="1">
      <alignment horizontal="center" vertical="center"/>
      <protection/>
    </xf>
    <xf numFmtId="3" fontId="6" fillId="0" borderId="37" xfId="413" applyNumberFormat="1" applyFont="1" applyFill="1" applyBorder="1" applyAlignment="1">
      <alignment horizontal="center" vertical="center"/>
      <protection/>
    </xf>
    <xf numFmtId="3" fontId="95" fillId="0" borderId="33" xfId="413" applyNumberFormat="1" applyFont="1" applyFill="1" applyBorder="1" applyAlignment="1">
      <alignment horizontal="center" vertical="center" wrapText="1"/>
      <protection/>
    </xf>
    <xf numFmtId="3" fontId="13" fillId="0" borderId="37" xfId="413" applyNumberFormat="1" applyFont="1" applyFill="1" applyBorder="1" applyAlignment="1">
      <alignment horizontal="center" vertical="center"/>
      <protection/>
    </xf>
    <xf numFmtId="3" fontId="4" fillId="80" borderId="33" xfId="413" applyNumberFormat="1" applyFont="1" applyFill="1" applyBorder="1" applyAlignment="1">
      <alignment horizontal="center" vertical="center" wrapText="1"/>
      <protection/>
    </xf>
    <xf numFmtId="1" fontId="13" fillId="0" borderId="0" xfId="415" applyNumberFormat="1" applyFont="1" applyFill="1" applyBorder="1" applyProtection="1">
      <alignment/>
      <protection locked="0"/>
    </xf>
    <xf numFmtId="1" fontId="13" fillId="0" borderId="33" xfId="415" applyNumberFormat="1" applyFont="1" applyFill="1" applyBorder="1" applyAlignment="1" applyProtection="1">
      <alignment horizontal="center"/>
      <protection locked="0"/>
    </xf>
    <xf numFmtId="188" fontId="4" fillId="0" borderId="33" xfId="415" applyNumberFormat="1" applyFont="1" applyFill="1" applyBorder="1" applyAlignment="1" applyProtection="1">
      <alignment horizontal="center" vertical="center"/>
      <protection locked="0"/>
    </xf>
    <xf numFmtId="3" fontId="4" fillId="0" borderId="33" xfId="415" applyNumberFormat="1" applyFont="1" applyFill="1" applyBorder="1" applyAlignment="1" applyProtection="1">
      <alignment horizontal="center" vertical="center"/>
      <protection locked="0"/>
    </xf>
    <xf numFmtId="189" fontId="13" fillId="0" borderId="33" xfId="415" applyNumberFormat="1" applyFont="1" applyFill="1" applyBorder="1" applyAlignment="1" applyProtection="1">
      <alignment horizontal="center"/>
      <protection locked="0"/>
    </xf>
    <xf numFmtId="189" fontId="4" fillId="0" borderId="33" xfId="415" applyNumberFormat="1" applyFont="1" applyFill="1" applyBorder="1" applyAlignment="1" applyProtection="1">
      <alignment horizontal="center" vertical="center"/>
      <protection locked="0"/>
    </xf>
    <xf numFmtId="189" fontId="4" fillId="0" borderId="33" xfId="415" applyNumberFormat="1" applyFont="1" applyFill="1" applyBorder="1" applyAlignment="1" applyProtection="1">
      <alignment horizontal="center" vertical="center" wrapText="1"/>
      <protection locked="0"/>
    </xf>
    <xf numFmtId="3" fontId="4" fillId="0" borderId="33" xfId="415" applyNumberFormat="1" applyFont="1" applyFill="1" applyBorder="1" applyAlignment="1" applyProtection="1">
      <alignment horizontal="center" vertical="center" wrapText="1"/>
      <protection locked="0"/>
    </xf>
    <xf numFmtId="1" fontId="4" fillId="0" borderId="33" xfId="415" applyNumberFormat="1" applyFont="1" applyFill="1" applyBorder="1" applyAlignment="1" applyProtection="1">
      <alignment horizontal="center"/>
      <protection locked="0"/>
    </xf>
    <xf numFmtId="3" fontId="13" fillId="0" borderId="33" xfId="415" applyNumberFormat="1" applyFont="1" applyFill="1" applyBorder="1" applyAlignment="1" applyProtection="1">
      <alignment horizontal="center"/>
      <protection locked="0"/>
    </xf>
    <xf numFmtId="0" fontId="23" fillId="0" borderId="33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13" fillId="0" borderId="33" xfId="402" applyFont="1" applyBorder="1" applyAlignment="1">
      <alignment horizontal="center" vertical="center"/>
      <protection/>
    </xf>
    <xf numFmtId="3" fontId="4" fillId="80" borderId="33" xfId="415" applyNumberFormat="1" applyFont="1" applyFill="1" applyBorder="1" applyAlignment="1" applyProtection="1">
      <alignment horizontal="center" vertical="center"/>
      <protection locked="0"/>
    </xf>
    <xf numFmtId="189" fontId="29" fillId="0" borderId="0" xfId="420" applyNumberFormat="1" applyFont="1" applyFill="1" applyAlignment="1">
      <alignment vertical="center"/>
      <protection/>
    </xf>
    <xf numFmtId="1" fontId="2" fillId="0" borderId="33" xfId="415" applyNumberFormat="1" applyFont="1" applyFill="1" applyBorder="1" applyAlignment="1" applyProtection="1">
      <alignment horizontal="center"/>
      <protection locked="0"/>
    </xf>
    <xf numFmtId="1" fontId="16" fillId="0" borderId="33" xfId="415" applyNumberFormat="1" applyFont="1" applyFill="1" applyBorder="1" applyAlignment="1" applyProtection="1">
      <alignment horizontal="center" vertical="center"/>
      <protection locked="0"/>
    </xf>
    <xf numFmtId="1" fontId="16" fillId="0" borderId="54" xfId="415" applyNumberFormat="1" applyFont="1" applyFill="1" applyBorder="1" applyAlignment="1" applyProtection="1">
      <alignment horizontal="center" vertical="center" wrapText="1"/>
      <protection/>
    </xf>
    <xf numFmtId="1" fontId="16" fillId="0" borderId="37" xfId="415" applyNumberFormat="1" applyFont="1" applyFill="1" applyBorder="1" applyAlignment="1" applyProtection="1">
      <alignment horizontal="center" vertical="center" wrapText="1"/>
      <protection/>
    </xf>
    <xf numFmtId="188" fontId="19" fillId="0" borderId="33" xfId="415" applyNumberFormat="1" applyFont="1" applyFill="1" applyBorder="1" applyAlignment="1" applyProtection="1">
      <alignment horizontal="center" vertical="center"/>
      <protection locked="0"/>
    </xf>
    <xf numFmtId="188" fontId="13" fillId="0" borderId="33" xfId="415" applyNumberFormat="1" applyFont="1" applyFill="1" applyBorder="1" applyAlignment="1" applyProtection="1">
      <alignment horizontal="center" vertical="center"/>
      <protection locked="0"/>
    </xf>
    <xf numFmtId="3" fontId="95" fillId="0" borderId="37" xfId="413" applyNumberFormat="1" applyFont="1" applyFill="1" applyBorder="1" applyAlignment="1">
      <alignment horizontal="center" vertical="center" wrapText="1"/>
      <protection/>
    </xf>
    <xf numFmtId="0" fontId="4" fillId="0" borderId="37" xfId="414" applyFont="1" applyBorder="1" applyAlignment="1">
      <alignment vertical="center" wrapText="1"/>
      <protection/>
    </xf>
    <xf numFmtId="188" fontId="28" fillId="0" borderId="33" xfId="420" applyNumberFormat="1" applyFont="1" applyFill="1" applyBorder="1" applyAlignment="1">
      <alignment horizontal="center" vertical="center"/>
      <protection/>
    </xf>
    <xf numFmtId="188" fontId="33" fillId="0" borderId="33" xfId="420" applyNumberFormat="1" applyFont="1" applyFill="1" applyBorder="1" applyAlignment="1">
      <alignment horizontal="center" vertical="center"/>
      <protection/>
    </xf>
    <xf numFmtId="3" fontId="28" fillId="0" borderId="34" xfId="420" applyNumberFormat="1" applyFont="1" applyFill="1" applyBorder="1" applyAlignment="1">
      <alignment horizontal="center" vertical="center"/>
      <protection/>
    </xf>
    <xf numFmtId="3" fontId="33" fillId="0" borderId="34" xfId="420" applyNumberFormat="1" applyFont="1" applyFill="1" applyBorder="1" applyAlignment="1">
      <alignment horizontal="center" vertical="center"/>
      <protection/>
    </xf>
    <xf numFmtId="188" fontId="96" fillId="80" borderId="32" xfId="420" applyNumberFormat="1" applyFont="1" applyFill="1" applyBorder="1" applyAlignment="1">
      <alignment horizontal="center" vertical="center"/>
      <protection/>
    </xf>
    <xf numFmtId="188" fontId="97" fillId="80" borderId="32" xfId="420" applyNumberFormat="1" applyFont="1" applyFill="1" applyBorder="1" applyAlignment="1">
      <alignment horizontal="center" vertical="center"/>
      <protection/>
    </xf>
    <xf numFmtId="3" fontId="28" fillId="0" borderId="34" xfId="420" applyNumberFormat="1" applyFont="1" applyFill="1" applyBorder="1" applyAlignment="1">
      <alignment horizontal="center" vertical="center" wrapText="1"/>
      <protection/>
    </xf>
    <xf numFmtId="3" fontId="33" fillId="0" borderId="34" xfId="420" applyNumberFormat="1" applyFont="1" applyFill="1" applyBorder="1" applyAlignment="1">
      <alignment horizontal="center" vertical="center" wrapText="1"/>
      <protection/>
    </xf>
    <xf numFmtId="0" fontId="6" fillId="0" borderId="37" xfId="413" applyFont="1" applyFill="1" applyBorder="1" applyAlignment="1">
      <alignment horizontal="left" vertical="center" wrapText="1"/>
      <protection/>
    </xf>
    <xf numFmtId="0" fontId="98" fillId="0" borderId="33" xfId="0" applyFont="1" applyBorder="1" applyAlignment="1">
      <alignment horizontal="left" vertical="center"/>
    </xf>
    <xf numFmtId="3" fontId="4" fillId="80" borderId="33" xfId="414" applyNumberFormat="1" applyFont="1" applyFill="1" applyBorder="1" applyAlignment="1">
      <alignment horizontal="center" vertical="center" wrapText="1"/>
      <protection/>
    </xf>
    <xf numFmtId="3" fontId="4" fillId="80" borderId="37" xfId="414" applyNumberFormat="1" applyFont="1" applyFill="1" applyBorder="1" applyAlignment="1">
      <alignment horizontal="center" vertical="center" wrapText="1"/>
      <protection/>
    </xf>
    <xf numFmtId="3" fontId="95" fillId="80" borderId="37" xfId="413" applyNumberFormat="1" applyFont="1" applyFill="1" applyBorder="1" applyAlignment="1">
      <alignment horizontal="center" vertical="center" wrapText="1"/>
      <protection/>
    </xf>
    <xf numFmtId="0" fontId="5" fillId="0" borderId="33" xfId="418" applyFont="1" applyBorder="1" applyAlignment="1">
      <alignment horizontal="left" vertical="center"/>
      <protection/>
    </xf>
    <xf numFmtId="1" fontId="4" fillId="0" borderId="33" xfId="415" applyNumberFormat="1" applyFont="1" applyFill="1" applyBorder="1" applyAlignment="1" applyProtection="1">
      <alignment horizontal="left" vertical="center"/>
      <protection locked="0"/>
    </xf>
    <xf numFmtId="0" fontId="4" fillId="0" borderId="33" xfId="413" applyFont="1" applyFill="1" applyBorder="1" applyAlignment="1">
      <alignment horizontal="center" vertical="center" wrapText="1"/>
      <protection/>
    </xf>
    <xf numFmtId="3" fontId="13" fillId="0" borderId="33" xfId="415" applyNumberFormat="1" applyFont="1" applyFill="1" applyBorder="1" applyAlignment="1" applyProtection="1">
      <alignment horizontal="center" vertical="center"/>
      <protection locked="0"/>
    </xf>
    <xf numFmtId="188" fontId="12" fillId="0" borderId="33" xfId="415" applyNumberFormat="1" applyFont="1" applyFill="1" applyBorder="1" applyAlignment="1" applyProtection="1">
      <alignment horizontal="center" vertical="center"/>
      <protection locked="0"/>
    </xf>
    <xf numFmtId="1" fontId="13" fillId="0" borderId="33" xfId="415" applyNumberFormat="1" applyFont="1" applyFill="1" applyBorder="1" applyAlignment="1" applyProtection="1">
      <alignment horizontal="center" vertical="center"/>
      <protection locked="0"/>
    </xf>
    <xf numFmtId="0" fontId="4" fillId="0" borderId="33" xfId="414" applyFont="1" applyFill="1" applyBorder="1" applyAlignment="1">
      <alignment horizontal="left" vertical="center" wrapText="1"/>
      <protection/>
    </xf>
    <xf numFmtId="0" fontId="4" fillId="0" borderId="33" xfId="414" applyFont="1" applyBorder="1" applyAlignment="1">
      <alignment vertical="center" wrapText="1"/>
      <protection/>
    </xf>
    <xf numFmtId="0" fontId="4" fillId="0" borderId="54" xfId="414" applyFont="1" applyFill="1" applyBorder="1" applyAlignment="1">
      <alignment horizontal="left" vertical="center" wrapText="1"/>
      <protection/>
    </xf>
    <xf numFmtId="0" fontId="4" fillId="0" borderId="55" xfId="414" applyFont="1" applyBorder="1" applyAlignment="1">
      <alignment vertical="center" wrapText="1"/>
      <protection/>
    </xf>
    <xf numFmtId="1" fontId="36" fillId="0" borderId="0" xfId="415" applyNumberFormat="1" applyFont="1" applyFill="1" applyAlignment="1" applyProtection="1">
      <alignment/>
      <protection locked="0"/>
    </xf>
    <xf numFmtId="1" fontId="36" fillId="0" borderId="26" xfId="415" applyNumberFormat="1" applyFont="1" applyFill="1" applyBorder="1" applyAlignment="1" applyProtection="1">
      <alignment/>
      <protection locked="0"/>
    </xf>
    <xf numFmtId="188" fontId="34" fillId="0" borderId="0" xfId="420" applyNumberFormat="1" applyFont="1" applyFill="1" applyAlignment="1">
      <alignment horizontal="center" vertical="center"/>
      <protection/>
    </xf>
    <xf numFmtId="0" fontId="95" fillId="0" borderId="54" xfId="0" applyFont="1" applyBorder="1" applyAlignment="1">
      <alignment horizontal="center" vertical="center" wrapText="1"/>
    </xf>
    <xf numFmtId="0" fontId="95" fillId="0" borderId="56" xfId="0" applyFont="1" applyBorder="1" applyAlignment="1">
      <alignment horizontal="center" vertical="center" wrapText="1"/>
    </xf>
    <xf numFmtId="0" fontId="95" fillId="0" borderId="37" xfId="0" applyFont="1" applyBorder="1" applyAlignment="1">
      <alignment horizontal="center" vertical="center" wrapText="1"/>
    </xf>
    <xf numFmtId="0" fontId="98" fillId="0" borderId="54" xfId="0" applyFont="1" applyBorder="1" applyAlignment="1">
      <alignment horizontal="center" vertical="center"/>
    </xf>
    <xf numFmtId="0" fontId="98" fillId="0" borderId="56" xfId="0" applyFont="1" applyBorder="1" applyAlignment="1">
      <alignment horizontal="center" vertical="center"/>
    </xf>
    <xf numFmtId="0" fontId="98" fillId="0" borderId="37" xfId="0" applyFont="1" applyBorder="1" applyAlignment="1">
      <alignment horizontal="center" vertical="center"/>
    </xf>
    <xf numFmtId="0" fontId="99" fillId="0" borderId="54" xfId="0" applyFont="1" applyBorder="1" applyAlignment="1">
      <alignment horizontal="center" vertical="center"/>
    </xf>
    <xf numFmtId="0" fontId="99" fillId="0" borderId="56" xfId="0" applyFont="1" applyBorder="1" applyAlignment="1">
      <alignment horizontal="center" vertical="center"/>
    </xf>
    <xf numFmtId="0" fontId="99" fillId="0" borderId="37" xfId="0" applyFont="1" applyBorder="1" applyAlignment="1">
      <alignment horizontal="center" vertical="center"/>
    </xf>
    <xf numFmtId="0" fontId="100" fillId="0" borderId="0" xfId="0" applyFont="1" applyAlignment="1">
      <alignment horizontal="center" vertical="center"/>
    </xf>
    <xf numFmtId="0" fontId="69" fillId="0" borderId="0" xfId="419" applyFont="1" applyFill="1" applyBorder="1" applyAlignment="1">
      <alignment horizontal="center" vertical="top" wrapText="1"/>
      <protection/>
    </xf>
    <xf numFmtId="0" fontId="24" fillId="0" borderId="0" xfId="410" applyFont="1" applyAlignment="1">
      <alignment horizontal="center" vertical="center" wrapText="1"/>
      <protection/>
    </xf>
    <xf numFmtId="0" fontId="70" fillId="0" borderId="57" xfId="419" applyFont="1" applyFill="1" applyBorder="1" applyAlignment="1">
      <alignment horizontal="center" vertical="center" wrapText="1"/>
      <protection/>
    </xf>
    <xf numFmtId="0" fontId="25" fillId="0" borderId="58" xfId="410" applyFont="1" applyFill="1" applyBorder="1" applyAlignment="1">
      <alignment horizontal="center" vertical="center" wrapText="1"/>
      <protection/>
    </xf>
    <xf numFmtId="0" fontId="25" fillId="0" borderId="59" xfId="410" applyFont="1" applyFill="1" applyBorder="1" applyAlignment="1">
      <alignment horizontal="center" vertical="center" wrapText="1"/>
      <protection/>
    </xf>
    <xf numFmtId="0" fontId="36" fillId="0" borderId="0" xfId="418" applyFont="1" applyFill="1" applyAlignment="1">
      <alignment horizontal="center" vertical="top" wrapText="1"/>
      <protection/>
    </xf>
    <xf numFmtId="0" fontId="36" fillId="0" borderId="33" xfId="418" applyFont="1" applyFill="1" applyBorder="1" applyAlignment="1">
      <alignment horizontal="center" vertical="top" wrapText="1"/>
      <protection/>
    </xf>
    <xf numFmtId="0" fontId="37" fillId="80" borderId="33" xfId="418" applyFont="1" applyFill="1" applyBorder="1" applyAlignment="1">
      <alignment horizontal="center" vertical="center" wrapText="1"/>
      <protection/>
    </xf>
    <xf numFmtId="0" fontId="37" fillId="0" borderId="33" xfId="418" applyFont="1" applyBorder="1" applyAlignment="1">
      <alignment horizontal="center" vertical="center" wrapText="1"/>
      <protection/>
    </xf>
    <xf numFmtId="0" fontId="24" fillId="0" borderId="0" xfId="420" applyFont="1" applyFill="1" applyAlignment="1">
      <alignment horizontal="center" vertical="center" wrapText="1"/>
      <protection/>
    </xf>
    <xf numFmtId="0" fontId="26" fillId="0" borderId="0" xfId="420" applyFont="1" applyFill="1" applyAlignment="1">
      <alignment horizontal="center" vertical="center"/>
      <protection/>
    </xf>
    <xf numFmtId="0" fontId="27" fillId="0" borderId="33" xfId="420" applyFont="1" applyFill="1" applyBorder="1" applyAlignment="1">
      <alignment horizontal="center"/>
      <protection/>
    </xf>
    <xf numFmtId="14" fontId="28" fillId="0" borderId="33" xfId="386" applyNumberFormat="1" applyFont="1" applyBorder="1" applyAlignment="1">
      <alignment horizontal="center" vertical="center" wrapText="1"/>
      <protection/>
    </xf>
    <xf numFmtId="0" fontId="31" fillId="0" borderId="0" xfId="420" applyFont="1" applyFill="1" applyAlignment="1">
      <alignment horizontal="center" wrapText="1"/>
      <protection/>
    </xf>
    <xf numFmtId="0" fontId="26" fillId="0" borderId="0" xfId="420" applyFont="1" applyFill="1" applyAlignment="1">
      <alignment horizontal="center" wrapText="1"/>
      <protection/>
    </xf>
    <xf numFmtId="0" fontId="24" fillId="0" borderId="33" xfId="420" applyFont="1" applyFill="1" applyBorder="1" applyAlignment="1">
      <alignment horizontal="center" vertical="center" wrapText="1"/>
      <protection/>
    </xf>
    <xf numFmtId="0" fontId="10" fillId="0" borderId="60" xfId="412" applyFont="1" applyFill="1" applyBorder="1" applyAlignment="1">
      <alignment horizontal="left" vertical="center" wrapText="1"/>
      <protection/>
    </xf>
    <xf numFmtId="49" fontId="6" fillId="0" borderId="32" xfId="413" applyNumberFormat="1" applyFont="1" applyFill="1" applyBorder="1" applyAlignment="1">
      <alignment horizontal="center" vertical="center"/>
      <protection/>
    </xf>
    <xf numFmtId="49" fontId="6" fillId="0" borderId="35" xfId="413" applyNumberFormat="1" applyFont="1" applyFill="1" applyBorder="1" applyAlignment="1">
      <alignment horizontal="center" vertical="center"/>
      <protection/>
    </xf>
    <xf numFmtId="0" fontId="38" fillId="0" borderId="60" xfId="413" applyFont="1" applyFill="1" applyBorder="1" applyAlignment="1">
      <alignment horizontal="center" vertical="center" wrapText="1"/>
      <protection/>
    </xf>
    <xf numFmtId="0" fontId="38" fillId="0" borderId="26" xfId="413" applyFont="1" applyFill="1" applyBorder="1" applyAlignment="1">
      <alignment horizontal="center" vertical="center" wrapText="1"/>
      <protection/>
    </xf>
    <xf numFmtId="0" fontId="4" fillId="0" borderId="33" xfId="413" applyFont="1" applyFill="1" applyBorder="1" applyAlignment="1">
      <alignment horizontal="center" vertical="center" wrapText="1"/>
      <protection/>
    </xf>
    <xf numFmtId="0" fontId="6" fillId="0" borderId="32" xfId="413" applyFont="1" applyFill="1" applyBorder="1" applyAlignment="1">
      <alignment horizontal="center" vertical="center"/>
      <protection/>
    </xf>
    <xf numFmtId="0" fontId="6" fillId="0" borderId="35" xfId="413" applyFont="1" applyFill="1" applyBorder="1" applyAlignment="1">
      <alignment horizontal="center" vertical="center"/>
      <protection/>
    </xf>
    <xf numFmtId="0" fontId="37" fillId="0" borderId="0" xfId="414" applyFont="1" applyAlignment="1">
      <alignment horizontal="center" vertical="center"/>
      <protection/>
    </xf>
    <xf numFmtId="0" fontId="37" fillId="0" borderId="26" xfId="413" applyFont="1" applyFill="1" applyBorder="1" applyAlignment="1">
      <alignment horizontal="center" vertical="center" wrapText="1"/>
      <protection/>
    </xf>
    <xf numFmtId="0" fontId="6" fillId="0" borderId="33" xfId="413" applyFont="1" applyFill="1" applyBorder="1" applyAlignment="1">
      <alignment horizontal="center" vertical="center"/>
      <protection/>
    </xf>
    <xf numFmtId="1" fontId="7" fillId="0" borderId="26" xfId="415" applyNumberFormat="1" applyFont="1" applyFill="1" applyBorder="1" applyAlignment="1" applyProtection="1">
      <alignment horizontal="center"/>
      <protection locked="0"/>
    </xf>
    <xf numFmtId="1" fontId="15" fillId="0" borderId="54" xfId="415" applyNumberFormat="1" applyFont="1" applyFill="1" applyBorder="1" applyAlignment="1" applyProtection="1">
      <alignment horizontal="center" vertical="center" wrapText="1"/>
      <protection/>
    </xf>
    <xf numFmtId="1" fontId="15" fillId="0" borderId="37" xfId="415" applyNumberFormat="1" applyFont="1" applyFill="1" applyBorder="1" applyAlignment="1" applyProtection="1">
      <alignment horizontal="center" vertical="center" wrapText="1"/>
      <protection/>
    </xf>
    <xf numFmtId="1" fontId="16" fillId="0" borderId="33" xfId="415" applyNumberFormat="1" applyFont="1" applyFill="1" applyBorder="1" applyAlignment="1" applyProtection="1">
      <alignment horizontal="center" vertical="center" wrapText="1"/>
      <protection/>
    </xf>
    <xf numFmtId="1" fontId="12" fillId="0" borderId="33" xfId="415" applyNumberFormat="1" applyFont="1" applyFill="1" applyBorder="1" applyAlignment="1" applyProtection="1">
      <alignment horizontal="center" vertical="center" wrapText="1"/>
      <protection/>
    </xf>
    <xf numFmtId="1" fontId="6" fillId="0" borderId="33" xfId="415" applyNumberFormat="1" applyFont="1" applyFill="1" applyBorder="1" applyAlignment="1" applyProtection="1">
      <alignment horizontal="center" vertical="center" wrapText="1"/>
      <protection/>
    </xf>
    <xf numFmtId="1" fontId="14" fillId="0" borderId="61" xfId="415" applyNumberFormat="1" applyFont="1" applyFill="1" applyBorder="1" applyAlignment="1" applyProtection="1">
      <alignment horizontal="center" vertical="center" wrapText="1"/>
      <protection/>
    </xf>
    <xf numFmtId="1" fontId="14" fillId="0" borderId="60" xfId="415" applyNumberFormat="1" applyFont="1" applyFill="1" applyBorder="1" applyAlignment="1" applyProtection="1">
      <alignment horizontal="center" vertical="center" wrapText="1"/>
      <protection/>
    </xf>
    <xf numFmtId="1" fontId="14" fillId="0" borderId="62" xfId="415" applyNumberFormat="1" applyFont="1" applyFill="1" applyBorder="1" applyAlignment="1" applyProtection="1">
      <alignment horizontal="center" vertical="center" wrapText="1"/>
      <protection/>
    </xf>
    <xf numFmtId="1" fontId="14" fillId="0" borderId="29" xfId="415" applyNumberFormat="1" applyFont="1" applyFill="1" applyBorder="1" applyAlignment="1" applyProtection="1">
      <alignment horizontal="center" vertical="center" wrapText="1"/>
      <protection/>
    </xf>
    <xf numFmtId="1" fontId="14" fillId="0" borderId="0" xfId="415" applyNumberFormat="1" applyFont="1" applyFill="1" applyBorder="1" applyAlignment="1" applyProtection="1">
      <alignment horizontal="center" vertical="center" wrapText="1"/>
      <protection/>
    </xf>
    <xf numFmtId="1" fontId="14" fillId="0" borderId="63" xfId="415" applyNumberFormat="1" applyFont="1" applyFill="1" applyBorder="1" applyAlignment="1" applyProtection="1">
      <alignment horizontal="center" vertical="center" wrapText="1"/>
      <protection/>
    </xf>
    <xf numFmtId="1" fontId="14" fillId="0" borderId="30" xfId="415" applyNumberFormat="1" applyFont="1" applyFill="1" applyBorder="1" applyAlignment="1" applyProtection="1">
      <alignment horizontal="center" vertical="center" wrapText="1"/>
      <protection/>
    </xf>
    <xf numFmtId="1" fontId="14" fillId="0" borderId="26" xfId="415" applyNumberFormat="1" applyFont="1" applyFill="1" applyBorder="1" applyAlignment="1" applyProtection="1">
      <alignment horizontal="center" vertical="center" wrapText="1"/>
      <protection/>
    </xf>
    <xf numFmtId="1" fontId="14" fillId="0" borderId="36" xfId="415" applyNumberFormat="1" applyFont="1" applyFill="1" applyBorder="1" applyAlignment="1" applyProtection="1">
      <alignment horizontal="center" vertical="center" wrapText="1"/>
      <protection/>
    </xf>
    <xf numFmtId="1" fontId="13" fillId="0" borderId="61" xfId="415" applyNumberFormat="1" applyFont="1" applyFill="1" applyBorder="1" applyAlignment="1" applyProtection="1">
      <alignment horizontal="center" vertical="center" wrapText="1"/>
      <protection/>
    </xf>
    <xf numFmtId="1" fontId="13" fillId="0" borderId="60" xfId="415" applyNumberFormat="1" applyFont="1" applyFill="1" applyBorder="1" applyAlignment="1" applyProtection="1">
      <alignment horizontal="center" vertical="center" wrapText="1"/>
      <protection/>
    </xf>
    <xf numFmtId="1" fontId="13" fillId="0" borderId="62" xfId="415" applyNumberFormat="1" applyFont="1" applyFill="1" applyBorder="1" applyAlignment="1" applyProtection="1">
      <alignment horizontal="center" vertical="center" wrapText="1"/>
      <protection/>
    </xf>
    <xf numFmtId="1" fontId="13" fillId="0" borderId="29" xfId="415" applyNumberFormat="1" applyFont="1" applyFill="1" applyBorder="1" applyAlignment="1" applyProtection="1">
      <alignment horizontal="center" vertical="center" wrapText="1"/>
      <protection/>
    </xf>
    <xf numFmtId="1" fontId="13" fillId="0" borderId="0" xfId="415" applyNumberFormat="1" applyFont="1" applyFill="1" applyBorder="1" applyAlignment="1" applyProtection="1">
      <alignment horizontal="center" vertical="center" wrapText="1"/>
      <protection/>
    </xf>
    <xf numFmtId="1" fontId="13" fillId="0" borderId="63" xfId="415" applyNumberFormat="1" applyFont="1" applyFill="1" applyBorder="1" applyAlignment="1" applyProtection="1">
      <alignment horizontal="center" vertical="center" wrapText="1"/>
      <protection/>
    </xf>
    <xf numFmtId="1" fontId="13" fillId="0" borderId="30" xfId="415" applyNumberFormat="1" applyFont="1" applyFill="1" applyBorder="1" applyAlignment="1" applyProtection="1">
      <alignment horizontal="center" vertical="center" wrapText="1"/>
      <protection/>
    </xf>
    <xf numFmtId="1" fontId="13" fillId="0" borderId="26" xfId="415" applyNumberFormat="1" applyFont="1" applyFill="1" applyBorder="1" applyAlignment="1" applyProtection="1">
      <alignment horizontal="center" vertical="center" wrapText="1"/>
      <protection/>
    </xf>
    <xf numFmtId="1" fontId="13" fillId="0" borderId="36" xfId="415" applyNumberFormat="1" applyFont="1" applyFill="1" applyBorder="1" applyAlignment="1" applyProtection="1">
      <alignment horizontal="center" vertical="center" wrapText="1"/>
      <protection/>
    </xf>
    <xf numFmtId="1" fontId="13" fillId="0" borderId="29" xfId="415" applyNumberFormat="1" applyFont="1" applyFill="1" applyBorder="1" applyAlignment="1" applyProtection="1">
      <alignment horizontal="center" vertical="center" wrapText="1"/>
      <protection locked="0"/>
    </xf>
    <xf numFmtId="1" fontId="13" fillId="0" borderId="63" xfId="415" applyNumberFormat="1" applyFont="1" applyFill="1" applyBorder="1" applyAlignment="1" applyProtection="1">
      <alignment horizontal="center" vertical="center" wrapText="1"/>
      <protection locked="0"/>
    </xf>
    <xf numFmtId="1" fontId="13" fillId="0" borderId="30" xfId="415" applyNumberFormat="1" applyFont="1" applyFill="1" applyBorder="1" applyAlignment="1" applyProtection="1">
      <alignment horizontal="center" vertical="center" wrapText="1"/>
      <protection locked="0"/>
    </xf>
    <xf numFmtId="1" fontId="13" fillId="0" borderId="36" xfId="415" applyNumberFormat="1" applyFont="1" applyFill="1" applyBorder="1" applyAlignment="1" applyProtection="1">
      <alignment horizontal="center" vertical="center" wrapText="1"/>
      <protection locked="0"/>
    </xf>
    <xf numFmtId="1" fontId="13" fillId="80" borderId="61" xfId="415" applyNumberFormat="1" applyFont="1" applyFill="1" applyBorder="1" applyAlignment="1" applyProtection="1">
      <alignment horizontal="center" vertical="center" wrapText="1"/>
      <protection/>
    </xf>
    <xf numFmtId="1" fontId="13" fillId="80" borderId="60" xfId="415" applyNumberFormat="1" applyFont="1" applyFill="1" applyBorder="1" applyAlignment="1" applyProtection="1">
      <alignment horizontal="center" vertical="center" wrapText="1"/>
      <protection/>
    </xf>
    <xf numFmtId="1" fontId="13" fillId="80" borderId="62" xfId="415" applyNumberFormat="1" applyFont="1" applyFill="1" applyBorder="1" applyAlignment="1" applyProtection="1">
      <alignment horizontal="center" vertical="center" wrapText="1"/>
      <protection/>
    </xf>
    <xf numFmtId="1" fontId="13" fillId="80" borderId="29" xfId="415" applyNumberFormat="1" applyFont="1" applyFill="1" applyBorder="1" applyAlignment="1" applyProtection="1">
      <alignment horizontal="center" vertical="center" wrapText="1"/>
      <protection/>
    </xf>
    <xf numFmtId="1" fontId="13" fillId="80" borderId="0" xfId="415" applyNumberFormat="1" applyFont="1" applyFill="1" applyBorder="1" applyAlignment="1" applyProtection="1">
      <alignment horizontal="center" vertical="center" wrapText="1"/>
      <protection/>
    </xf>
    <xf numFmtId="1" fontId="13" fillId="80" borderId="63" xfId="415" applyNumberFormat="1" applyFont="1" applyFill="1" applyBorder="1" applyAlignment="1" applyProtection="1">
      <alignment horizontal="center" vertical="center" wrapText="1"/>
      <protection/>
    </xf>
    <xf numFmtId="1" fontId="13" fillId="80" borderId="30" xfId="415" applyNumberFormat="1" applyFont="1" applyFill="1" applyBorder="1" applyAlignment="1" applyProtection="1">
      <alignment horizontal="center" vertical="center" wrapText="1"/>
      <protection/>
    </xf>
    <xf numFmtId="1" fontId="13" fillId="80" borderId="26" xfId="415" applyNumberFormat="1" applyFont="1" applyFill="1" applyBorder="1" applyAlignment="1" applyProtection="1">
      <alignment horizontal="center" vertical="center" wrapText="1"/>
      <protection/>
    </xf>
    <xf numFmtId="1" fontId="13" fillId="80" borderId="36" xfId="415" applyNumberFormat="1" applyFont="1" applyFill="1" applyBorder="1" applyAlignment="1" applyProtection="1">
      <alignment horizontal="center" vertical="center" wrapText="1"/>
      <protection/>
    </xf>
    <xf numFmtId="1" fontId="13" fillId="0" borderId="33" xfId="415" applyNumberFormat="1" applyFont="1" applyFill="1" applyBorder="1" applyAlignment="1" applyProtection="1">
      <alignment horizontal="center" vertical="center" wrapText="1"/>
      <protection/>
    </xf>
    <xf numFmtId="1" fontId="13" fillId="0" borderId="33" xfId="415" applyNumberFormat="1" applyFont="1" applyFill="1" applyBorder="1" applyAlignment="1" applyProtection="1">
      <alignment horizontal="center" vertical="center" wrapText="1"/>
      <protection locked="0"/>
    </xf>
    <xf numFmtId="1" fontId="13" fillId="80" borderId="33" xfId="415" applyNumberFormat="1" applyFont="1" applyFill="1" applyBorder="1" applyAlignment="1" applyProtection="1">
      <alignment horizontal="center" vertical="center" wrapText="1"/>
      <protection/>
    </xf>
    <xf numFmtId="1" fontId="16" fillId="0" borderId="32" xfId="415" applyNumberFormat="1" applyFont="1" applyFill="1" applyBorder="1" applyAlignment="1" applyProtection="1">
      <alignment horizontal="center" vertical="center" wrapText="1"/>
      <protection/>
    </xf>
    <xf numFmtId="1" fontId="16" fillId="0" borderId="35" xfId="415" applyNumberFormat="1" applyFont="1" applyFill="1" applyBorder="1" applyAlignment="1" applyProtection="1">
      <alignment horizontal="center" vertical="center" wrapText="1"/>
      <protection/>
    </xf>
    <xf numFmtId="1" fontId="17" fillId="0" borderId="33" xfId="415" applyNumberFormat="1" applyFont="1" applyFill="1" applyBorder="1" applyAlignment="1" applyProtection="1">
      <alignment horizontal="center" vertical="center" wrapText="1"/>
      <protection/>
    </xf>
    <xf numFmtId="1" fontId="12" fillId="0" borderId="32" xfId="415" applyNumberFormat="1" applyFont="1" applyFill="1" applyBorder="1" applyAlignment="1" applyProtection="1">
      <alignment horizontal="center" vertical="center" wrapText="1"/>
      <protection/>
    </xf>
    <xf numFmtId="1" fontId="12" fillId="0" borderId="35" xfId="415" applyNumberFormat="1" applyFont="1" applyFill="1" applyBorder="1" applyAlignment="1" applyProtection="1">
      <alignment horizontal="center" vertical="center" wrapText="1"/>
      <protection/>
    </xf>
    <xf numFmtId="1" fontId="7" fillId="0" borderId="0" xfId="415" applyNumberFormat="1" applyFont="1" applyFill="1" applyBorder="1" applyAlignment="1" applyProtection="1">
      <alignment horizontal="center"/>
      <protection locked="0"/>
    </xf>
    <xf numFmtId="1" fontId="13" fillId="80" borderId="32" xfId="415" applyNumberFormat="1" applyFont="1" applyFill="1" applyBorder="1" applyAlignment="1" applyProtection="1">
      <alignment horizontal="left" vertical="center" wrapText="1"/>
      <protection/>
    </xf>
    <xf numFmtId="1" fontId="13" fillId="80" borderId="31" xfId="415" applyNumberFormat="1" applyFont="1" applyFill="1" applyBorder="1" applyAlignment="1" applyProtection="1">
      <alignment horizontal="left" vertical="center" wrapText="1"/>
      <protection/>
    </xf>
    <xf numFmtId="1" fontId="13" fillId="80" borderId="35" xfId="415" applyNumberFormat="1" applyFont="1" applyFill="1" applyBorder="1" applyAlignment="1" applyProtection="1">
      <alignment horizontal="left" vertical="center" wrapText="1"/>
      <protection/>
    </xf>
    <xf numFmtId="1" fontId="36" fillId="0" borderId="0" xfId="415" applyNumberFormat="1" applyFont="1" applyFill="1" applyAlignment="1" applyProtection="1">
      <alignment horizontal="center"/>
      <protection locked="0"/>
    </xf>
    <xf numFmtId="1" fontId="36" fillId="0" borderId="26" xfId="415" applyNumberFormat="1" applyFont="1" applyFill="1" applyBorder="1" applyAlignment="1" applyProtection="1">
      <alignment horizontal="center"/>
      <protection locked="0"/>
    </xf>
    <xf numFmtId="1" fontId="2" fillId="0" borderId="54" xfId="415" applyNumberFormat="1" applyFont="1" applyFill="1" applyBorder="1" applyAlignment="1" applyProtection="1">
      <alignment horizontal="center"/>
      <protection/>
    </xf>
    <xf numFmtId="1" fontId="2" fillId="0" borderId="56" xfId="415" applyNumberFormat="1" applyFont="1" applyFill="1" applyBorder="1" applyAlignment="1" applyProtection="1">
      <alignment horizontal="center"/>
      <protection/>
    </xf>
    <xf numFmtId="1" fontId="2" fillId="0" borderId="37" xfId="415" applyNumberFormat="1" applyFont="1" applyFill="1" applyBorder="1" applyAlignment="1" applyProtection="1">
      <alignment horizontal="center"/>
      <protection/>
    </xf>
    <xf numFmtId="1" fontId="12" fillId="0" borderId="33" xfId="415" applyNumberFormat="1" applyFont="1" applyFill="1" applyBorder="1" applyAlignment="1" applyProtection="1">
      <alignment horizontal="center" wrapText="1"/>
      <protection locked="0"/>
    </xf>
  </cellXfs>
  <cellStyles count="442">
    <cellStyle name="Normal" xfId="0"/>
    <cellStyle name="20% - Accent1" xfId="15"/>
    <cellStyle name="20% - Accent1 2" xfId="16"/>
    <cellStyle name="20% - Accent1 3" xfId="17"/>
    <cellStyle name="20% - Accent1 4" xfId="18"/>
    <cellStyle name="20% - Accent1 5" xfId="19"/>
    <cellStyle name="20% - Accent1 6" xfId="20"/>
    <cellStyle name="20% - Accent2" xfId="21"/>
    <cellStyle name="20% - Accent2 2" xfId="22"/>
    <cellStyle name="20% - Accent2 3" xfId="23"/>
    <cellStyle name="20% - Accent2 4" xfId="24"/>
    <cellStyle name="20% - Accent2 5" xfId="25"/>
    <cellStyle name="20% - Accent2 6" xfId="26"/>
    <cellStyle name="20% - Accent3" xfId="27"/>
    <cellStyle name="20% - Accent3 2" xfId="28"/>
    <cellStyle name="20% - Accent3 3" xfId="29"/>
    <cellStyle name="20% - Accent3 4" xfId="30"/>
    <cellStyle name="20% - Accent3 5" xfId="31"/>
    <cellStyle name="20% - Accent3 6" xfId="32"/>
    <cellStyle name="20% - Accent4" xfId="33"/>
    <cellStyle name="20% - Accent4 2" xfId="34"/>
    <cellStyle name="20% - Accent4 3" xfId="35"/>
    <cellStyle name="20% - Accent4 4" xfId="36"/>
    <cellStyle name="20% - Accent4 5" xfId="37"/>
    <cellStyle name="20% - Accent4 6" xfId="38"/>
    <cellStyle name="20% - Accent5" xfId="39"/>
    <cellStyle name="20% - Accent5 2" xfId="40"/>
    <cellStyle name="20% - Accent5 3" xfId="41"/>
    <cellStyle name="20% - Accent5 4" xfId="42"/>
    <cellStyle name="20% - Accent5 5" xfId="43"/>
    <cellStyle name="20% - Accent5 6" xfId="44"/>
    <cellStyle name="20% - Accent6" xfId="45"/>
    <cellStyle name="20% - Accent6 2" xfId="46"/>
    <cellStyle name="20% - Accent6 3" xfId="47"/>
    <cellStyle name="20% - Accent6 4" xfId="48"/>
    <cellStyle name="20% - Accent6 5" xfId="49"/>
    <cellStyle name="20% - Accent6 6" xfId="50"/>
    <cellStyle name="20% - Акцент1" xfId="51"/>
    <cellStyle name="20% — акцент1" xfId="52"/>
    <cellStyle name="20% - Акцент1 2" xfId="53"/>
    <cellStyle name="20% - Акцент1 2 2" xfId="54"/>
    <cellStyle name="20% - Акцент1 3" xfId="55"/>
    <cellStyle name="20% - Акцент1 4" xfId="56"/>
    <cellStyle name="20% - Акцент2" xfId="57"/>
    <cellStyle name="20% — акцент2" xfId="58"/>
    <cellStyle name="20% - Акцент2 2" xfId="59"/>
    <cellStyle name="20% - Акцент2 2 2" xfId="60"/>
    <cellStyle name="20% - Акцент2 3" xfId="61"/>
    <cellStyle name="20% - Акцент2 4" xfId="62"/>
    <cellStyle name="20% - Акцент3" xfId="63"/>
    <cellStyle name="20% — акцент3" xfId="64"/>
    <cellStyle name="20% - Акцент3 2" xfId="65"/>
    <cellStyle name="20% - Акцент3 2 2" xfId="66"/>
    <cellStyle name="20% - Акцент3 3" xfId="67"/>
    <cellStyle name="20% - Акцент3 4" xfId="68"/>
    <cellStyle name="20% - Акцент4" xfId="69"/>
    <cellStyle name="20% — акцент4" xfId="70"/>
    <cellStyle name="20% - Акцент4 2" xfId="71"/>
    <cellStyle name="20% - Акцент4 2 2" xfId="72"/>
    <cellStyle name="20% - Акцент4 3" xfId="73"/>
    <cellStyle name="20% - Акцент4 4" xfId="74"/>
    <cellStyle name="20% - Акцент5" xfId="75"/>
    <cellStyle name="20% — акцент5" xfId="76"/>
    <cellStyle name="20% - Акцент5 2" xfId="77"/>
    <cellStyle name="20% - Акцент5 2 2" xfId="78"/>
    <cellStyle name="20% - Акцент5 3" xfId="79"/>
    <cellStyle name="20% - Акцент5 4" xfId="80"/>
    <cellStyle name="20% - Акцент6" xfId="81"/>
    <cellStyle name="20% — акцент6" xfId="82"/>
    <cellStyle name="20% - Акцент6 2" xfId="83"/>
    <cellStyle name="20% - Акцент6 2 2" xfId="84"/>
    <cellStyle name="20% - Акцент6 3" xfId="85"/>
    <cellStyle name="20% - Акцент6 4" xfId="86"/>
    <cellStyle name="20% – Акцентування1" xfId="87"/>
    <cellStyle name="20% – Акцентування1 2" xfId="88"/>
    <cellStyle name="20% – Акцентування1 3" xfId="89"/>
    <cellStyle name="20% – Акцентування1 4" xfId="90"/>
    <cellStyle name="20% – Акцентування2" xfId="91"/>
    <cellStyle name="20% – Акцентування2 2" xfId="92"/>
    <cellStyle name="20% – Акцентування2 3" xfId="93"/>
    <cellStyle name="20% – Акцентування2 4" xfId="94"/>
    <cellStyle name="20% – Акцентування3" xfId="95"/>
    <cellStyle name="20% – Акцентування3 2" xfId="96"/>
    <cellStyle name="20% – Акцентування3 3" xfId="97"/>
    <cellStyle name="20% – Акцентування3 4" xfId="98"/>
    <cellStyle name="20% – Акцентування4" xfId="99"/>
    <cellStyle name="20% – Акцентування4 2" xfId="100"/>
    <cellStyle name="20% – Акцентування4 3" xfId="101"/>
    <cellStyle name="20% – Акцентування4 4" xfId="102"/>
    <cellStyle name="20% – Акцентування5" xfId="103"/>
    <cellStyle name="20% – Акцентування5 2" xfId="104"/>
    <cellStyle name="20% – Акцентування5 3" xfId="105"/>
    <cellStyle name="20% – Акцентування5 4" xfId="106"/>
    <cellStyle name="20% – Акцентування6" xfId="107"/>
    <cellStyle name="20% – Акцентування6 2" xfId="108"/>
    <cellStyle name="20% – Акцентування6 3" xfId="109"/>
    <cellStyle name="20% – Акцентування6 4" xfId="110"/>
    <cellStyle name="40% - Accent1" xfId="111"/>
    <cellStyle name="40% - Accent1 2" xfId="112"/>
    <cellStyle name="40% - Accent1 3" xfId="113"/>
    <cellStyle name="40% - Accent1 4" xfId="114"/>
    <cellStyle name="40% - Accent1 5" xfId="115"/>
    <cellStyle name="40% - Accent2" xfId="116"/>
    <cellStyle name="40% - Accent2 2" xfId="117"/>
    <cellStyle name="40% - Accent2 3" xfId="118"/>
    <cellStyle name="40% - Accent2 4" xfId="119"/>
    <cellStyle name="40% - Accent2 5" xfId="120"/>
    <cellStyle name="40% - Accent2 6" xfId="121"/>
    <cellStyle name="40% - Accent3" xfId="122"/>
    <cellStyle name="40% - Accent3 2" xfId="123"/>
    <cellStyle name="40% - Accent3 3" xfId="124"/>
    <cellStyle name="40% - Accent3 4" xfId="125"/>
    <cellStyle name="40% - Accent3 5" xfId="126"/>
    <cellStyle name="40% - Accent3 6" xfId="127"/>
    <cellStyle name="40% - Accent4" xfId="128"/>
    <cellStyle name="40% - Accent4 2" xfId="129"/>
    <cellStyle name="40% - Accent4 3" xfId="130"/>
    <cellStyle name="40% - Accent4 4" xfId="131"/>
    <cellStyle name="40% - Accent4 5" xfId="132"/>
    <cellStyle name="40% - Accent4 6" xfId="133"/>
    <cellStyle name="40% - Accent5" xfId="134"/>
    <cellStyle name="40% - Accent5 2" xfId="135"/>
    <cellStyle name="40% - Accent5 3" xfId="136"/>
    <cellStyle name="40% - Accent5 4" xfId="137"/>
    <cellStyle name="40% - Accent5 5" xfId="138"/>
    <cellStyle name="40% - Accent6" xfId="139"/>
    <cellStyle name="40% - Accent6 2" xfId="140"/>
    <cellStyle name="40% - Accent6 3" xfId="141"/>
    <cellStyle name="40% - Accent6 4" xfId="142"/>
    <cellStyle name="40% - Accent6 5" xfId="143"/>
    <cellStyle name="40% - Accent6 6" xfId="144"/>
    <cellStyle name="40% - Акцент1" xfId="145"/>
    <cellStyle name="40% — акцент1" xfId="146"/>
    <cellStyle name="40% - Акцент1 2" xfId="147"/>
    <cellStyle name="40% - Акцент1 2 2" xfId="148"/>
    <cellStyle name="40% - Акцент1 3" xfId="149"/>
    <cellStyle name="40% - Акцент1 4" xfId="150"/>
    <cellStyle name="40% - Акцент2" xfId="151"/>
    <cellStyle name="40% — акцент2" xfId="152"/>
    <cellStyle name="40% - Акцент2 2" xfId="153"/>
    <cellStyle name="40% - Акцент2 2 2" xfId="154"/>
    <cellStyle name="40% - Акцент2 3" xfId="155"/>
    <cellStyle name="40% - Акцент2 4" xfId="156"/>
    <cellStyle name="40% - Акцент3" xfId="157"/>
    <cellStyle name="40% — акцент3" xfId="158"/>
    <cellStyle name="40% - Акцент3 2" xfId="159"/>
    <cellStyle name="40% - Акцент3 2 2" xfId="160"/>
    <cellStyle name="40% - Акцент3 3" xfId="161"/>
    <cellStyle name="40% - Акцент3 4" xfId="162"/>
    <cellStyle name="40% - Акцент4" xfId="163"/>
    <cellStyle name="40% — акцент4" xfId="164"/>
    <cellStyle name="40% - Акцент4 2" xfId="165"/>
    <cellStyle name="40% - Акцент4 2 2" xfId="166"/>
    <cellStyle name="40% - Акцент4 3" xfId="167"/>
    <cellStyle name="40% - Акцент4 4" xfId="168"/>
    <cellStyle name="40% - Акцент5" xfId="169"/>
    <cellStyle name="40% — акцент5" xfId="170"/>
    <cellStyle name="40% - Акцент5 2" xfId="171"/>
    <cellStyle name="40% - Акцент5 2 2" xfId="172"/>
    <cellStyle name="40% - Акцент5 3" xfId="173"/>
    <cellStyle name="40% - Акцент5 4" xfId="174"/>
    <cellStyle name="40% - Акцент6" xfId="175"/>
    <cellStyle name="40% — акцент6" xfId="176"/>
    <cellStyle name="40% - Акцент6 2" xfId="177"/>
    <cellStyle name="40% - Акцент6 2 2" xfId="178"/>
    <cellStyle name="40% - Акцент6 3" xfId="179"/>
    <cellStyle name="40% - Акцент6 4" xfId="180"/>
    <cellStyle name="40% – Акцентування1" xfId="181"/>
    <cellStyle name="40% – Акцентування1 2" xfId="182"/>
    <cellStyle name="40% – Акцентування1 3" xfId="183"/>
    <cellStyle name="40% – Акцентування1 4" xfId="184"/>
    <cellStyle name="40% – Акцентування2" xfId="185"/>
    <cellStyle name="40% – Акцентування2 2" xfId="186"/>
    <cellStyle name="40% – Акцентування2 3" xfId="187"/>
    <cellStyle name="40% – Акцентування2 4" xfId="188"/>
    <cellStyle name="40% – Акцентування3" xfId="189"/>
    <cellStyle name="40% – Акцентування3 2" xfId="190"/>
    <cellStyle name="40% – Акцентування3 3" xfId="191"/>
    <cellStyle name="40% – Акцентування3 4" xfId="192"/>
    <cellStyle name="40% – Акцентування4" xfId="193"/>
    <cellStyle name="40% – Акцентування4 2" xfId="194"/>
    <cellStyle name="40% – Акцентування4 3" xfId="195"/>
    <cellStyle name="40% – Акцентування4 4" xfId="196"/>
    <cellStyle name="40% – Акцентування5" xfId="197"/>
    <cellStyle name="40% – Акцентування5 2" xfId="198"/>
    <cellStyle name="40% – Акцентування5 3" xfId="199"/>
    <cellStyle name="40% – Акцентування5 4" xfId="200"/>
    <cellStyle name="40% – Акцентування6" xfId="201"/>
    <cellStyle name="40% – Акцентування6 2" xfId="202"/>
    <cellStyle name="40% – Акцентування6 3" xfId="203"/>
    <cellStyle name="40% – Акцентування6 4" xfId="204"/>
    <cellStyle name="60% - Accent1" xfId="205"/>
    <cellStyle name="60% - Accent1 2" xfId="206"/>
    <cellStyle name="60% - Accent1 3" xfId="207"/>
    <cellStyle name="60% - Accent1 4" xfId="208"/>
    <cellStyle name="60% - Accent2" xfId="209"/>
    <cellStyle name="60% - Accent2 2" xfId="210"/>
    <cellStyle name="60% - Accent2 3" xfId="211"/>
    <cellStyle name="60% - Accent2 4" xfId="212"/>
    <cellStyle name="60% - Accent3" xfId="213"/>
    <cellStyle name="60% - Accent3 2" xfId="214"/>
    <cellStyle name="60% - Accent3 3" xfId="215"/>
    <cellStyle name="60% - Accent3 4" xfId="216"/>
    <cellStyle name="60% - Accent4" xfId="217"/>
    <cellStyle name="60% - Accent4 2" xfId="218"/>
    <cellStyle name="60% - Accent4 3" xfId="219"/>
    <cellStyle name="60% - Accent4 4" xfId="220"/>
    <cellStyle name="60% - Accent5" xfId="221"/>
    <cellStyle name="60% - Accent5 2" xfId="222"/>
    <cellStyle name="60% - Accent5 3" xfId="223"/>
    <cellStyle name="60% - Accent6" xfId="224"/>
    <cellStyle name="60% - Accent6 2" xfId="225"/>
    <cellStyle name="60% - Accent6 3" xfId="226"/>
    <cellStyle name="60% - Accent6 4" xfId="227"/>
    <cellStyle name="60% - Акцент1" xfId="228"/>
    <cellStyle name="60% — акцент1" xfId="229"/>
    <cellStyle name="60% - Акцент1 2" xfId="230"/>
    <cellStyle name="60% - Акцент1 2 2" xfId="231"/>
    <cellStyle name="60% - Акцент1 3" xfId="232"/>
    <cellStyle name="60% - Акцент2" xfId="233"/>
    <cellStyle name="60% — акцент2" xfId="234"/>
    <cellStyle name="60% - Акцент2 2" xfId="235"/>
    <cellStyle name="60% - Акцент2 2 2" xfId="236"/>
    <cellStyle name="60% - Акцент2 3" xfId="237"/>
    <cellStyle name="60% - Акцент3" xfId="238"/>
    <cellStyle name="60% — акцент3" xfId="239"/>
    <cellStyle name="60% - Акцент3 2" xfId="240"/>
    <cellStyle name="60% - Акцент3 2 2" xfId="241"/>
    <cellStyle name="60% - Акцент3 3" xfId="242"/>
    <cellStyle name="60% - Акцент4" xfId="243"/>
    <cellStyle name="60% — акцент4" xfId="244"/>
    <cellStyle name="60% - Акцент4 2" xfId="245"/>
    <cellStyle name="60% - Акцент4 2 2" xfId="246"/>
    <cellStyle name="60% - Акцент4 3" xfId="247"/>
    <cellStyle name="60% - Акцент5" xfId="248"/>
    <cellStyle name="60% — акцент5" xfId="249"/>
    <cellStyle name="60% - Акцент5 2" xfId="250"/>
    <cellStyle name="60% - Акцент5 2 2" xfId="251"/>
    <cellStyle name="60% - Акцент5 3" xfId="252"/>
    <cellStyle name="60% - Акцент6" xfId="253"/>
    <cellStyle name="60% — акцент6" xfId="254"/>
    <cellStyle name="60% - Акцент6 2" xfId="255"/>
    <cellStyle name="60% - Акцент6 2 2" xfId="256"/>
    <cellStyle name="60% - Акцент6 3" xfId="257"/>
    <cellStyle name="60% – Акцентування1" xfId="258"/>
    <cellStyle name="60% – Акцентування1 2" xfId="259"/>
    <cellStyle name="60% – Акцентування2" xfId="260"/>
    <cellStyle name="60% – Акцентування2 2" xfId="261"/>
    <cellStyle name="60% – Акцентування3" xfId="262"/>
    <cellStyle name="60% – Акцентування3 2" xfId="263"/>
    <cellStyle name="60% – Акцентування4" xfId="264"/>
    <cellStyle name="60% – Акцентування4 2" xfId="265"/>
    <cellStyle name="60% – Акцентування5" xfId="266"/>
    <cellStyle name="60% – Акцентування5 2" xfId="267"/>
    <cellStyle name="60% – Акцентування6" xfId="268"/>
    <cellStyle name="60% – Акцентування6 2" xfId="269"/>
    <cellStyle name="Accent1" xfId="270"/>
    <cellStyle name="Accent1 2" xfId="271"/>
    <cellStyle name="Accent1 3" xfId="272"/>
    <cellStyle name="Accent1 4" xfId="273"/>
    <cellStyle name="Accent2" xfId="274"/>
    <cellStyle name="Accent2 2" xfId="275"/>
    <cellStyle name="Accent2 3" xfId="276"/>
    <cellStyle name="Accent3" xfId="277"/>
    <cellStyle name="Accent3 2" xfId="278"/>
    <cellStyle name="Accent3 3" xfId="279"/>
    <cellStyle name="Accent3 4" xfId="280"/>
    <cellStyle name="Accent4" xfId="281"/>
    <cellStyle name="Accent4 2" xfId="282"/>
    <cellStyle name="Accent4 3" xfId="283"/>
    <cellStyle name="Accent4 4" xfId="284"/>
    <cellStyle name="Accent5" xfId="285"/>
    <cellStyle name="Accent5 2" xfId="286"/>
    <cellStyle name="Accent5 3" xfId="287"/>
    <cellStyle name="Accent6" xfId="288"/>
    <cellStyle name="Accent6 2" xfId="289"/>
    <cellStyle name="Accent6 3" xfId="290"/>
    <cellStyle name="Accent6 4" xfId="291"/>
    <cellStyle name="Bad" xfId="292"/>
    <cellStyle name="Bad 2" xfId="293"/>
    <cellStyle name="Bad 3" xfId="294"/>
    <cellStyle name="Calculation" xfId="295"/>
    <cellStyle name="Calculation 2" xfId="296"/>
    <cellStyle name="Calculation 3" xfId="297"/>
    <cellStyle name="Check Cell" xfId="298"/>
    <cellStyle name="Check Cell 2" xfId="299"/>
    <cellStyle name="Explanatory Text" xfId="300"/>
    <cellStyle name="Good" xfId="301"/>
    <cellStyle name="Good 2" xfId="302"/>
    <cellStyle name="Good 3" xfId="303"/>
    <cellStyle name="Heading 1" xfId="304"/>
    <cellStyle name="Heading 1 2" xfId="305"/>
    <cellStyle name="Heading 1 3" xfId="306"/>
    <cellStyle name="Heading 2" xfId="307"/>
    <cellStyle name="Heading 2 2" xfId="308"/>
    <cellStyle name="Heading 2 3" xfId="309"/>
    <cellStyle name="Heading 3" xfId="310"/>
    <cellStyle name="Heading 3 2" xfId="311"/>
    <cellStyle name="Heading 3 3" xfId="312"/>
    <cellStyle name="Heading 4" xfId="313"/>
    <cellStyle name="Heading 4 2" xfId="314"/>
    <cellStyle name="Heading 4 3" xfId="315"/>
    <cellStyle name="Input" xfId="316"/>
    <cellStyle name="Input 2" xfId="317"/>
    <cellStyle name="Input 3" xfId="318"/>
    <cellStyle name="Linked Cell" xfId="319"/>
    <cellStyle name="Linked Cell 2" xfId="320"/>
    <cellStyle name="Neutral" xfId="321"/>
    <cellStyle name="Neutral 2" xfId="322"/>
    <cellStyle name="Neutral 3" xfId="323"/>
    <cellStyle name="Normal_Sheet1" xfId="324"/>
    <cellStyle name="Note" xfId="325"/>
    <cellStyle name="Note 2" xfId="326"/>
    <cellStyle name="Note 3" xfId="327"/>
    <cellStyle name="Note 4" xfId="328"/>
    <cellStyle name="Note 5" xfId="329"/>
    <cellStyle name="Note_СВОД_12" xfId="330"/>
    <cellStyle name="Output" xfId="331"/>
    <cellStyle name="Output 2" xfId="332"/>
    <cellStyle name="Output 3" xfId="333"/>
    <cellStyle name="Title" xfId="334"/>
    <cellStyle name="Total" xfId="335"/>
    <cellStyle name="Warning Text" xfId="336"/>
    <cellStyle name="Акцент1" xfId="337"/>
    <cellStyle name="Акцент1 2" xfId="338"/>
    <cellStyle name="Акцент1 3" xfId="339"/>
    <cellStyle name="Акцент2" xfId="340"/>
    <cellStyle name="Акцент2 2" xfId="341"/>
    <cellStyle name="Акцент2 3" xfId="342"/>
    <cellStyle name="Акцент3" xfId="343"/>
    <cellStyle name="Акцент3 2" xfId="344"/>
    <cellStyle name="Акцент3 3" xfId="345"/>
    <cellStyle name="Акцент4" xfId="346"/>
    <cellStyle name="Акцент4 2" xfId="347"/>
    <cellStyle name="Акцент4 3" xfId="348"/>
    <cellStyle name="Акцент5" xfId="349"/>
    <cellStyle name="Акцент5 2" xfId="350"/>
    <cellStyle name="Акцент5 3" xfId="351"/>
    <cellStyle name="Акцент6" xfId="352"/>
    <cellStyle name="Акцент6 2" xfId="353"/>
    <cellStyle name="Акцент6 3" xfId="354"/>
    <cellStyle name="Акцентування1" xfId="355"/>
    <cellStyle name="Акцентування1 2" xfId="356"/>
    <cellStyle name="Акцентування2" xfId="357"/>
    <cellStyle name="Акцентування2 2" xfId="358"/>
    <cellStyle name="Акцентування3" xfId="359"/>
    <cellStyle name="Акцентування3 2" xfId="360"/>
    <cellStyle name="Акцентування4" xfId="361"/>
    <cellStyle name="Акцентування4 2" xfId="362"/>
    <cellStyle name="Акцентування5" xfId="363"/>
    <cellStyle name="Акцентування5 2" xfId="364"/>
    <cellStyle name="Акцентування6" xfId="365"/>
    <cellStyle name="Акцентування6 2" xfId="366"/>
    <cellStyle name="Ввід" xfId="367"/>
    <cellStyle name="Ввід 2" xfId="368"/>
    <cellStyle name="Ввод " xfId="369"/>
    <cellStyle name="Ввод  2" xfId="370"/>
    <cellStyle name="Вывод" xfId="371"/>
    <cellStyle name="Вывод 2" xfId="372"/>
    <cellStyle name="Вывод 3" xfId="373"/>
    <cellStyle name="Вычисление" xfId="374"/>
    <cellStyle name="Вычисление 2" xfId="375"/>
    <cellStyle name="Вычисление 3" xfId="376"/>
    <cellStyle name="Currency" xfId="377"/>
    <cellStyle name="Currency [0]" xfId="378"/>
    <cellStyle name="Добре" xfId="379"/>
    <cellStyle name="Добре 2" xfId="380"/>
    <cellStyle name="Заголовок 1" xfId="381"/>
    <cellStyle name="Заголовок 2" xfId="382"/>
    <cellStyle name="Заголовок 3" xfId="383"/>
    <cellStyle name="Заголовок 4" xfId="384"/>
    <cellStyle name="Звичайний 2" xfId="385"/>
    <cellStyle name="Звичайний 2 3" xfId="386"/>
    <cellStyle name="Звичайний 3 2 3" xfId="387"/>
    <cellStyle name="Зв'язана клітинка" xfId="388"/>
    <cellStyle name="Итог" xfId="389"/>
    <cellStyle name="Итог 2" xfId="390"/>
    <cellStyle name="Контрольна клітинка" xfId="391"/>
    <cellStyle name="Контрольна клітинка 2" xfId="392"/>
    <cellStyle name="Контрольная ячейка" xfId="393"/>
    <cellStyle name="Контрольная ячейка 2" xfId="394"/>
    <cellStyle name="Назва" xfId="395"/>
    <cellStyle name="Название" xfId="396"/>
    <cellStyle name="Нейтральный" xfId="397"/>
    <cellStyle name="Нейтральный 2" xfId="398"/>
    <cellStyle name="Нейтральный 3" xfId="399"/>
    <cellStyle name="Обчислення" xfId="400"/>
    <cellStyle name="Обчислення 2" xfId="401"/>
    <cellStyle name="Обычный 2" xfId="402"/>
    <cellStyle name="Обычный 2 2" xfId="403"/>
    <cellStyle name="Обычный 2 2 2" xfId="404"/>
    <cellStyle name="Обычный 2 3" xfId="405"/>
    <cellStyle name="Обычный 2 4" xfId="406"/>
    <cellStyle name="Обычный 3" xfId="407"/>
    <cellStyle name="Обычный 3 2" xfId="408"/>
    <cellStyle name="Обычный 3 3" xfId="409"/>
    <cellStyle name="Обычный 4" xfId="410"/>
    <cellStyle name="Обычный 4 2" xfId="411"/>
    <cellStyle name="Обычный 5 2" xfId="412"/>
    <cellStyle name="Обычный 5 3" xfId="413"/>
    <cellStyle name="Обычный 6 3" xfId="414"/>
    <cellStyle name="Обычный_06" xfId="415"/>
    <cellStyle name="Обычный_09_Професійний склад" xfId="416"/>
    <cellStyle name="Обычный_12 Зинкевич" xfId="417"/>
    <cellStyle name="Обычный_27.08.2013" xfId="418"/>
    <cellStyle name="Обычный_TБЛ-12~1" xfId="419"/>
    <cellStyle name="Обычный_Форма7Н" xfId="420"/>
    <cellStyle name="Підсумок" xfId="421"/>
    <cellStyle name="Плохой" xfId="422"/>
    <cellStyle name="Плохой 2" xfId="423"/>
    <cellStyle name="Плохой 3" xfId="424"/>
    <cellStyle name="Поганий" xfId="425"/>
    <cellStyle name="Поганий 2" xfId="426"/>
    <cellStyle name="Пояснение" xfId="427"/>
    <cellStyle name="Пояснение 2" xfId="428"/>
    <cellStyle name="Примечание" xfId="429"/>
    <cellStyle name="Примечание 2" xfId="430"/>
    <cellStyle name="Примечание 3" xfId="431"/>
    <cellStyle name="Примечание 4" xfId="432"/>
    <cellStyle name="Примітка" xfId="433"/>
    <cellStyle name="Примітка 2" xfId="434"/>
    <cellStyle name="Примітка 3" xfId="435"/>
    <cellStyle name="Примітка 4" xfId="436"/>
    <cellStyle name="Примітка_СВОД_12" xfId="437"/>
    <cellStyle name="Percent" xfId="438"/>
    <cellStyle name="Результат" xfId="439"/>
    <cellStyle name="Результат 1" xfId="440"/>
    <cellStyle name="Связанная ячейка" xfId="441"/>
    <cellStyle name="Середній" xfId="442"/>
    <cellStyle name="Середній 2" xfId="443"/>
    <cellStyle name="Стиль 1" xfId="444"/>
    <cellStyle name="Стиль 1 2" xfId="445"/>
    <cellStyle name="Текст попередження" xfId="446"/>
    <cellStyle name="Текст пояснення" xfId="447"/>
    <cellStyle name="Текст предупреждения" xfId="448"/>
    <cellStyle name="Тысячи [0]_Анализ" xfId="449"/>
    <cellStyle name="Тысячи_Анализ" xfId="450"/>
    <cellStyle name="Comma" xfId="451"/>
    <cellStyle name="Comma [0]" xfId="452"/>
    <cellStyle name="ФинᎰнсовый_Лист1 (3)_1" xfId="453"/>
    <cellStyle name="Хороший" xfId="454"/>
    <cellStyle name="Хороший 2" xfId="4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KARE~1.ES\AppData\Local\Temp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6"/>
  <sheetViews>
    <sheetView zoomScalePageLayoutView="0" workbookViewId="0" topLeftCell="A1">
      <selection activeCell="A3" sqref="A3:B3"/>
    </sheetView>
  </sheetViews>
  <sheetFormatPr defaultColWidth="9.140625" defaultRowHeight="15"/>
  <cols>
    <col min="1" max="1" width="54.7109375" style="0" customWidth="1"/>
    <col min="2" max="2" width="61.8515625" style="0" customWidth="1"/>
  </cols>
  <sheetData>
    <row r="2" spans="1:2" ht="22.5">
      <c r="A2" s="229" t="s">
        <v>164</v>
      </c>
      <c r="B2" s="229"/>
    </row>
    <row r="3" spans="1:2" ht="20.25">
      <c r="A3" s="230" t="s">
        <v>120</v>
      </c>
      <c r="B3" s="230"/>
    </row>
    <row r="5" spans="1:2" ht="30" customHeight="1">
      <c r="A5" s="220" t="s">
        <v>121</v>
      </c>
      <c r="B5" s="203" t="s">
        <v>146</v>
      </c>
    </row>
    <row r="6" spans="1:2" ht="30" customHeight="1">
      <c r="A6" s="221"/>
      <c r="B6" s="203" t="s">
        <v>147</v>
      </c>
    </row>
    <row r="7" spans="1:2" ht="30" customHeight="1">
      <c r="A7" s="222"/>
      <c r="B7" s="203" t="s">
        <v>148</v>
      </c>
    </row>
    <row r="8" spans="1:2" ht="30" customHeight="1">
      <c r="A8" s="223" t="s">
        <v>50</v>
      </c>
      <c r="B8" s="203" t="s">
        <v>136</v>
      </c>
    </row>
    <row r="9" spans="1:2" ht="30" customHeight="1">
      <c r="A9" s="224"/>
      <c r="B9" s="203" t="s">
        <v>137</v>
      </c>
    </row>
    <row r="10" spans="1:2" ht="30" customHeight="1">
      <c r="A10" s="225"/>
      <c r="B10" s="203" t="s">
        <v>149</v>
      </c>
    </row>
    <row r="11" spans="1:2" ht="30" customHeight="1">
      <c r="A11" s="220" t="s">
        <v>123</v>
      </c>
      <c r="B11" s="203" t="s">
        <v>138</v>
      </c>
    </row>
    <row r="12" spans="1:2" ht="30" customHeight="1">
      <c r="A12" s="221"/>
      <c r="B12" s="203" t="s">
        <v>139</v>
      </c>
    </row>
    <row r="13" spans="1:2" ht="30" customHeight="1">
      <c r="A13" s="222"/>
      <c r="B13" s="203" t="s">
        <v>140</v>
      </c>
    </row>
    <row r="14" spans="1:2" ht="30" customHeight="1">
      <c r="A14" s="226" t="s">
        <v>122</v>
      </c>
      <c r="B14" s="203" t="s">
        <v>141</v>
      </c>
    </row>
    <row r="15" spans="1:2" ht="30" customHeight="1">
      <c r="A15" s="227"/>
      <c r="B15" s="203" t="s">
        <v>143</v>
      </c>
    </row>
    <row r="16" spans="1:2" ht="30" customHeight="1">
      <c r="A16" s="228"/>
      <c r="B16" s="203" t="s">
        <v>142</v>
      </c>
    </row>
  </sheetData>
  <sheetProtection/>
  <mergeCells count="6">
    <mergeCell ref="A5:A7"/>
    <mergeCell ref="A8:A10"/>
    <mergeCell ref="A11:A13"/>
    <mergeCell ref="A14:A16"/>
    <mergeCell ref="A2:B2"/>
    <mergeCell ref="A3:B3"/>
  </mergeCells>
  <printOptions/>
  <pageMargins left="1.1023622047244095" right="0.5118110236220472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C22"/>
  <sheetViews>
    <sheetView view="pageBreakPreview" zoomScale="80" zoomScaleSheetLayoutView="80" zoomScalePageLayoutView="0" workbookViewId="0" topLeftCell="A1">
      <selection activeCell="J7" sqref="J7"/>
    </sheetView>
  </sheetViews>
  <sheetFormatPr defaultColWidth="10.28125" defaultRowHeight="15"/>
  <cols>
    <col min="1" max="1" width="82.421875" style="97" customWidth="1"/>
    <col min="2" max="2" width="23.8515625" style="102" customWidth="1"/>
    <col min="3" max="3" width="24.28125" style="102" customWidth="1"/>
    <col min="4" max="237" width="7.8515625" style="97" customWidth="1"/>
    <col min="238" max="238" width="39.28125" style="97" customWidth="1"/>
    <col min="239" max="16384" width="10.28125" style="97" customWidth="1"/>
  </cols>
  <sheetData>
    <row r="1" spans="1:3" ht="49.5" customHeight="1">
      <c r="A1" s="231" t="s">
        <v>150</v>
      </c>
      <c r="B1" s="231"/>
      <c r="C1" s="231"/>
    </row>
    <row r="2" spans="1:3" ht="23.25" customHeight="1" thickBot="1">
      <c r="A2" s="232" t="s">
        <v>120</v>
      </c>
      <c r="B2" s="232"/>
      <c r="C2" s="232"/>
    </row>
    <row r="3" spans="1:3" s="99" customFormat="1" ht="39" customHeight="1" thickTop="1">
      <c r="A3" s="98"/>
      <c r="B3" s="233" t="s">
        <v>49</v>
      </c>
      <c r="C3" s="234"/>
    </row>
    <row r="4" spans="1:3" s="99" customFormat="1" ht="40.5" customHeight="1" thickBot="1">
      <c r="A4" s="100"/>
      <c r="B4" s="124" t="s">
        <v>151</v>
      </c>
      <c r="C4" s="125" t="s">
        <v>152</v>
      </c>
    </row>
    <row r="5" spans="1:3" s="99" customFormat="1" ht="63" customHeight="1" thickTop="1">
      <c r="A5" s="118" t="s">
        <v>100</v>
      </c>
      <c r="B5" s="107">
        <v>653.9</v>
      </c>
      <c r="C5" s="108">
        <v>661.4</v>
      </c>
    </row>
    <row r="6" spans="1:3" s="99" customFormat="1" ht="48.75" customHeight="1">
      <c r="A6" s="119" t="s">
        <v>101</v>
      </c>
      <c r="B6" s="109">
        <v>62</v>
      </c>
      <c r="C6" s="110">
        <v>63.3</v>
      </c>
    </row>
    <row r="7" spans="1:3" s="99" customFormat="1" ht="57" customHeight="1">
      <c r="A7" s="120" t="s">
        <v>51</v>
      </c>
      <c r="B7" s="111">
        <v>580.6</v>
      </c>
      <c r="C7" s="112">
        <v>591.2</v>
      </c>
    </row>
    <row r="8" spans="1:3" s="99" customFormat="1" ht="54.75" customHeight="1">
      <c r="A8" s="121" t="s">
        <v>50</v>
      </c>
      <c r="B8" s="113">
        <v>55.1</v>
      </c>
      <c r="C8" s="114">
        <v>56.6</v>
      </c>
    </row>
    <row r="9" spans="1:3" s="99" customFormat="1" ht="70.5" customHeight="1">
      <c r="A9" s="122" t="s">
        <v>92</v>
      </c>
      <c r="B9" s="115">
        <v>73.3</v>
      </c>
      <c r="C9" s="116">
        <v>70.2</v>
      </c>
    </row>
    <row r="10" spans="1:3" s="99" customFormat="1" ht="60.75" customHeight="1">
      <c r="A10" s="123" t="s">
        <v>52</v>
      </c>
      <c r="B10" s="109">
        <v>11.2</v>
      </c>
      <c r="C10" s="117">
        <v>10.6</v>
      </c>
    </row>
    <row r="11" spans="1:3" s="103" customFormat="1" ht="15">
      <c r="A11" s="101"/>
      <c r="B11" s="101"/>
      <c r="C11" s="102"/>
    </row>
    <row r="12" spans="1:3" s="105" customFormat="1" ht="12" customHeight="1">
      <c r="A12" s="104"/>
      <c r="B12" s="104"/>
      <c r="C12" s="102"/>
    </row>
    <row r="13" ht="15">
      <c r="A13" s="106"/>
    </row>
    <row r="14" ht="15">
      <c r="A14" s="106"/>
    </row>
    <row r="15" ht="15">
      <c r="A15" s="106"/>
    </row>
    <row r="16" ht="15">
      <c r="A16" s="106"/>
    </row>
    <row r="17" ht="15">
      <c r="A17" s="106"/>
    </row>
    <row r="18" ht="15">
      <c r="A18" s="106"/>
    </row>
    <row r="19" ht="15">
      <c r="A19" s="106"/>
    </row>
    <row r="20" ht="15">
      <c r="A20" s="106"/>
    </row>
    <row r="21" ht="15">
      <c r="A21" s="106"/>
    </row>
    <row r="22" ht="15">
      <c r="A22" s="106"/>
    </row>
  </sheetData>
  <sheetProtection/>
  <mergeCells count="3">
    <mergeCell ref="A1:C1"/>
    <mergeCell ref="A2:C2"/>
    <mergeCell ref="B3:C3"/>
  </mergeCells>
  <printOptions horizontalCentered="1"/>
  <pageMargins left="0.24" right="0.17" top="0.46" bottom="0.1968503937007874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33"/>
  <sheetViews>
    <sheetView view="pageBreakPreview" zoomScale="75" zoomScaleNormal="85" zoomScaleSheetLayoutView="75" zoomScalePageLayoutView="0" workbookViewId="0" topLeftCell="B1">
      <selection activeCell="C10" sqref="C10"/>
    </sheetView>
  </sheetViews>
  <sheetFormatPr defaultColWidth="9.140625" defaultRowHeight="15"/>
  <cols>
    <col min="1" max="1" width="1.28515625" style="150" hidden="1" customWidth="1"/>
    <col min="2" max="2" width="42.28125" style="150" customWidth="1"/>
    <col min="3" max="3" width="13.421875" style="150" customWidth="1"/>
    <col min="4" max="4" width="13.8515625" style="150" customWidth="1"/>
    <col min="5" max="5" width="12.8515625" style="150" customWidth="1"/>
    <col min="6" max="6" width="13.8515625" style="150" customWidth="1"/>
    <col min="7" max="7" width="9.140625" style="150" customWidth="1"/>
    <col min="8" max="10" width="0" style="150" hidden="1" customWidth="1"/>
    <col min="11" max="16384" width="9.140625" style="150" customWidth="1"/>
  </cols>
  <sheetData>
    <row r="1" s="126" customFormat="1" ht="10.5" customHeight="1">
      <c r="F1" s="127"/>
    </row>
    <row r="2" spans="1:6" s="128" customFormat="1" ht="51" customHeight="1">
      <c r="A2" s="235" t="s">
        <v>124</v>
      </c>
      <c r="B2" s="235"/>
      <c r="C2" s="235"/>
      <c r="D2" s="235"/>
      <c r="E2" s="235"/>
      <c r="F2" s="235"/>
    </row>
    <row r="3" spans="1:6" s="128" customFormat="1" ht="16.5" customHeight="1">
      <c r="A3" s="129"/>
      <c r="B3" s="129"/>
      <c r="C3" s="129"/>
      <c r="D3" s="129"/>
      <c r="E3" s="129"/>
      <c r="F3" s="130" t="s">
        <v>53</v>
      </c>
    </row>
    <row r="4" spans="1:6" s="128" customFormat="1" ht="24.75" customHeight="1">
      <c r="A4" s="129"/>
      <c r="B4" s="236"/>
      <c r="C4" s="237" t="s">
        <v>153</v>
      </c>
      <c r="D4" s="238" t="s">
        <v>154</v>
      </c>
      <c r="E4" s="238" t="s">
        <v>54</v>
      </c>
      <c r="F4" s="238"/>
    </row>
    <row r="5" spans="1:6" s="128" customFormat="1" ht="54.75" customHeight="1">
      <c r="A5" s="131"/>
      <c r="B5" s="236"/>
      <c r="C5" s="237"/>
      <c r="D5" s="238"/>
      <c r="E5" s="132" t="s">
        <v>2</v>
      </c>
      <c r="F5" s="133" t="s">
        <v>55</v>
      </c>
    </row>
    <row r="6" spans="2:6" s="134" customFormat="1" ht="19.5" customHeight="1">
      <c r="B6" s="135" t="s">
        <v>18</v>
      </c>
      <c r="C6" s="136">
        <v>1</v>
      </c>
      <c r="D6" s="137">
        <v>2</v>
      </c>
      <c r="E6" s="136">
        <v>3</v>
      </c>
      <c r="F6" s="137">
        <v>4</v>
      </c>
    </row>
    <row r="7" spans="2:10" s="138" customFormat="1" ht="27.75" customHeight="1">
      <c r="B7" s="207" t="s">
        <v>85</v>
      </c>
      <c r="C7" s="139">
        <f>SUM(C8:C33)</f>
        <v>2635</v>
      </c>
      <c r="D7" s="139">
        <f>SUM(D8:D33)</f>
        <v>3140</v>
      </c>
      <c r="E7" s="140">
        <f>ROUND(D7/C7*100,1)</f>
        <v>119.2</v>
      </c>
      <c r="F7" s="139">
        <f aca="true" t="shared" si="0" ref="F7:F32">D7-C7</f>
        <v>505</v>
      </c>
      <c r="I7" s="141"/>
      <c r="J7" s="141"/>
    </row>
    <row r="8" spans="2:10" s="142" customFormat="1" ht="23.25" customHeight="1">
      <c r="B8" s="143" t="s">
        <v>57</v>
      </c>
      <c r="C8" s="144">
        <v>37</v>
      </c>
      <c r="D8" s="144">
        <v>135</v>
      </c>
      <c r="E8" s="145">
        <f>ROUND(D8/C8*100,1)</f>
        <v>364.9</v>
      </c>
      <c r="F8" s="144">
        <f t="shared" si="0"/>
        <v>98</v>
      </c>
      <c r="H8" s="146">
        <f>ROUND(D8/$D$7*100,1)</f>
        <v>4.3</v>
      </c>
      <c r="I8" s="147">
        <f>ROUND(C8/1000,1)</f>
        <v>0</v>
      </c>
      <c r="J8" s="147">
        <f>ROUND(D8/1000,1)</f>
        <v>0.1</v>
      </c>
    </row>
    <row r="9" spans="2:10" s="142" customFormat="1" ht="23.25" customHeight="1">
      <c r="B9" s="143" t="s">
        <v>58</v>
      </c>
      <c r="C9" s="144">
        <v>40</v>
      </c>
      <c r="D9" s="144">
        <v>32</v>
      </c>
      <c r="E9" s="145">
        <f>ROUND(D9/C9*100,1)</f>
        <v>80</v>
      </c>
      <c r="F9" s="144">
        <f t="shared" si="0"/>
        <v>-8</v>
      </c>
      <c r="H9" s="146">
        <f aca="true" t="shared" si="1" ref="H9:H33">ROUND(D9/$D$7*100,1)</f>
        <v>1</v>
      </c>
      <c r="I9" s="147">
        <f aca="true" t="shared" si="2" ref="I9:J33">ROUND(C9/1000,1)</f>
        <v>0</v>
      </c>
      <c r="J9" s="147">
        <f t="shared" si="2"/>
        <v>0</v>
      </c>
    </row>
    <row r="10" spans="2:10" s="142" customFormat="1" ht="23.25" customHeight="1">
      <c r="B10" s="143" t="s">
        <v>59</v>
      </c>
      <c r="C10" s="144">
        <v>0</v>
      </c>
      <c r="D10" s="144">
        <v>158</v>
      </c>
      <c r="E10" s="145" t="s">
        <v>86</v>
      </c>
      <c r="F10" s="144">
        <f t="shared" si="0"/>
        <v>158</v>
      </c>
      <c r="H10" s="148">
        <f t="shared" si="1"/>
        <v>5</v>
      </c>
      <c r="I10" s="147">
        <f t="shared" si="2"/>
        <v>0</v>
      </c>
      <c r="J10" s="147">
        <f t="shared" si="2"/>
        <v>0.2</v>
      </c>
    </row>
    <row r="11" spans="2:10" s="142" customFormat="1" ht="23.25" customHeight="1">
      <c r="B11" s="143" t="s">
        <v>60</v>
      </c>
      <c r="C11" s="144">
        <v>25</v>
      </c>
      <c r="D11" s="144">
        <v>0</v>
      </c>
      <c r="E11" s="145">
        <f aca="true" t="shared" si="3" ref="E11:E33">ROUND(D11/C11*100,1)</f>
        <v>0</v>
      </c>
      <c r="F11" s="144">
        <f t="shared" si="0"/>
        <v>-25</v>
      </c>
      <c r="H11" s="146">
        <f t="shared" si="1"/>
        <v>0</v>
      </c>
      <c r="I11" s="147">
        <f t="shared" si="2"/>
        <v>0</v>
      </c>
      <c r="J11" s="147">
        <f t="shared" si="2"/>
        <v>0</v>
      </c>
    </row>
    <row r="12" spans="2:10" s="142" customFormat="1" ht="23.25" customHeight="1">
      <c r="B12" s="143" t="s">
        <v>61</v>
      </c>
      <c r="C12" s="144">
        <v>1</v>
      </c>
      <c r="D12" s="144">
        <v>9</v>
      </c>
      <c r="E12" s="145">
        <f t="shared" si="3"/>
        <v>900</v>
      </c>
      <c r="F12" s="144">
        <f t="shared" si="0"/>
        <v>8</v>
      </c>
      <c r="H12" s="148">
        <f t="shared" si="1"/>
        <v>0.3</v>
      </c>
      <c r="I12" s="147">
        <f t="shared" si="2"/>
        <v>0</v>
      </c>
      <c r="J12" s="147">
        <f t="shared" si="2"/>
        <v>0</v>
      </c>
    </row>
    <row r="13" spans="2:10" s="142" customFormat="1" ht="23.25" customHeight="1">
      <c r="B13" s="143" t="s">
        <v>62</v>
      </c>
      <c r="C13" s="144">
        <v>39</v>
      </c>
      <c r="D13" s="144">
        <v>35</v>
      </c>
      <c r="E13" s="145">
        <f t="shared" si="3"/>
        <v>89.7</v>
      </c>
      <c r="F13" s="144">
        <f t="shared" si="0"/>
        <v>-4</v>
      </c>
      <c r="H13" s="146">
        <f t="shared" si="1"/>
        <v>1.1</v>
      </c>
      <c r="I13" s="147">
        <f t="shared" si="2"/>
        <v>0</v>
      </c>
      <c r="J13" s="147">
        <f t="shared" si="2"/>
        <v>0</v>
      </c>
    </row>
    <row r="14" spans="2:10" s="142" customFormat="1" ht="23.25" customHeight="1">
      <c r="B14" s="143" t="s">
        <v>63</v>
      </c>
      <c r="C14" s="144">
        <v>95</v>
      </c>
      <c r="D14" s="144">
        <v>0</v>
      </c>
      <c r="E14" s="145">
        <f t="shared" si="3"/>
        <v>0</v>
      </c>
      <c r="F14" s="144">
        <f t="shared" si="0"/>
        <v>-95</v>
      </c>
      <c r="H14" s="146">
        <f t="shared" si="1"/>
        <v>0</v>
      </c>
      <c r="I14" s="147">
        <f t="shared" si="2"/>
        <v>0.1</v>
      </c>
      <c r="J14" s="147">
        <f t="shared" si="2"/>
        <v>0</v>
      </c>
    </row>
    <row r="15" spans="2:10" s="142" customFormat="1" ht="23.25" customHeight="1">
      <c r="B15" s="143" t="s">
        <v>64</v>
      </c>
      <c r="C15" s="144">
        <v>84</v>
      </c>
      <c r="D15" s="144">
        <v>0</v>
      </c>
      <c r="E15" s="145">
        <f t="shared" si="3"/>
        <v>0</v>
      </c>
      <c r="F15" s="144">
        <f t="shared" si="0"/>
        <v>-84</v>
      </c>
      <c r="H15" s="146">
        <f t="shared" si="1"/>
        <v>0</v>
      </c>
      <c r="I15" s="147">
        <f t="shared" si="2"/>
        <v>0.1</v>
      </c>
      <c r="J15" s="147">
        <f t="shared" si="2"/>
        <v>0</v>
      </c>
    </row>
    <row r="16" spans="2:10" s="142" customFormat="1" ht="23.25" customHeight="1">
      <c r="B16" s="143" t="s">
        <v>65</v>
      </c>
      <c r="C16" s="144">
        <v>8</v>
      </c>
      <c r="D16" s="144">
        <v>125</v>
      </c>
      <c r="E16" s="145">
        <f t="shared" si="3"/>
        <v>1562.5</v>
      </c>
      <c r="F16" s="144">
        <f t="shared" si="0"/>
        <v>117</v>
      </c>
      <c r="H16" s="146">
        <f t="shared" si="1"/>
        <v>4</v>
      </c>
      <c r="I16" s="147">
        <f t="shared" si="2"/>
        <v>0</v>
      </c>
      <c r="J16" s="147">
        <f t="shared" si="2"/>
        <v>0.1</v>
      </c>
    </row>
    <row r="17" spans="2:10" s="142" customFormat="1" ht="23.25" customHeight="1">
      <c r="B17" s="143" t="s">
        <v>66</v>
      </c>
      <c r="C17" s="144">
        <v>0</v>
      </c>
      <c r="D17" s="144">
        <v>0</v>
      </c>
      <c r="E17" s="145" t="s">
        <v>86</v>
      </c>
      <c r="F17" s="144">
        <f t="shared" si="0"/>
        <v>0</v>
      </c>
      <c r="H17" s="146">
        <f t="shared" si="1"/>
        <v>0</v>
      </c>
      <c r="I17" s="147">
        <f t="shared" si="2"/>
        <v>0</v>
      </c>
      <c r="J17" s="147">
        <f t="shared" si="2"/>
        <v>0</v>
      </c>
    </row>
    <row r="18" spans="2:10" s="142" customFormat="1" ht="23.25" customHeight="1">
      <c r="B18" s="143" t="s">
        <v>67</v>
      </c>
      <c r="C18" s="144">
        <v>44</v>
      </c>
      <c r="D18" s="144">
        <v>87</v>
      </c>
      <c r="E18" s="145">
        <f t="shared" si="3"/>
        <v>197.7</v>
      </c>
      <c r="F18" s="144">
        <f t="shared" si="0"/>
        <v>43</v>
      </c>
      <c r="H18" s="146">
        <f t="shared" si="1"/>
        <v>2.8</v>
      </c>
      <c r="I18" s="147">
        <f t="shared" si="2"/>
        <v>0</v>
      </c>
      <c r="J18" s="147">
        <f t="shared" si="2"/>
        <v>0.1</v>
      </c>
    </row>
    <row r="19" spans="2:10" s="142" customFormat="1" ht="23.25" customHeight="1">
      <c r="B19" s="143" t="s">
        <v>68</v>
      </c>
      <c r="C19" s="144">
        <v>43</v>
      </c>
      <c r="D19" s="144">
        <v>0</v>
      </c>
      <c r="E19" s="145">
        <f t="shared" si="3"/>
        <v>0</v>
      </c>
      <c r="F19" s="144">
        <f t="shared" si="0"/>
        <v>-43</v>
      </c>
      <c r="H19" s="148">
        <f t="shared" si="1"/>
        <v>0</v>
      </c>
      <c r="I19" s="147">
        <f t="shared" si="2"/>
        <v>0</v>
      </c>
      <c r="J19" s="147">
        <f t="shared" si="2"/>
        <v>0</v>
      </c>
    </row>
    <row r="20" spans="2:10" s="142" customFormat="1" ht="23.25" customHeight="1">
      <c r="B20" s="143" t="s">
        <v>69</v>
      </c>
      <c r="C20" s="144">
        <v>24</v>
      </c>
      <c r="D20" s="144">
        <v>0</v>
      </c>
      <c r="E20" s="145">
        <f t="shared" si="3"/>
        <v>0</v>
      </c>
      <c r="F20" s="144">
        <f t="shared" si="0"/>
        <v>-24</v>
      </c>
      <c r="H20" s="148">
        <f t="shared" si="1"/>
        <v>0</v>
      </c>
      <c r="I20" s="147">
        <f t="shared" si="2"/>
        <v>0</v>
      </c>
      <c r="J20" s="147">
        <f t="shared" si="2"/>
        <v>0</v>
      </c>
    </row>
    <row r="21" spans="2:10" s="142" customFormat="1" ht="23.25" customHeight="1">
      <c r="B21" s="143" t="s">
        <v>70</v>
      </c>
      <c r="C21" s="144">
        <v>0</v>
      </c>
      <c r="D21" s="144">
        <v>0</v>
      </c>
      <c r="E21" s="145" t="s">
        <v>86</v>
      </c>
      <c r="F21" s="144">
        <f t="shared" si="0"/>
        <v>0</v>
      </c>
      <c r="H21" s="148">
        <f t="shared" si="1"/>
        <v>0</v>
      </c>
      <c r="I21" s="147">
        <f t="shared" si="2"/>
        <v>0</v>
      </c>
      <c r="J21" s="147">
        <f t="shared" si="2"/>
        <v>0</v>
      </c>
    </row>
    <row r="22" spans="2:10" s="142" customFormat="1" ht="23.25" customHeight="1">
      <c r="B22" s="143" t="s">
        <v>71</v>
      </c>
      <c r="C22" s="144">
        <v>16</v>
      </c>
      <c r="D22" s="144">
        <v>10</v>
      </c>
      <c r="E22" s="145">
        <f t="shared" si="3"/>
        <v>62.5</v>
      </c>
      <c r="F22" s="144">
        <f t="shared" si="0"/>
        <v>-6</v>
      </c>
      <c r="H22" s="146">
        <f t="shared" si="1"/>
        <v>0.3</v>
      </c>
      <c r="I22" s="147">
        <f t="shared" si="2"/>
        <v>0</v>
      </c>
      <c r="J22" s="147">
        <f t="shared" si="2"/>
        <v>0</v>
      </c>
    </row>
    <row r="23" spans="2:10" s="142" customFormat="1" ht="23.25" customHeight="1">
      <c r="B23" s="143" t="s">
        <v>72</v>
      </c>
      <c r="C23" s="149">
        <v>39</v>
      </c>
      <c r="D23" s="149">
        <v>0</v>
      </c>
      <c r="E23" s="145">
        <f t="shared" si="3"/>
        <v>0</v>
      </c>
      <c r="F23" s="144">
        <f t="shared" si="0"/>
        <v>-39</v>
      </c>
      <c r="H23" s="146">
        <f t="shared" si="1"/>
        <v>0</v>
      </c>
      <c r="I23" s="147">
        <f t="shared" si="2"/>
        <v>0</v>
      </c>
      <c r="J23" s="147">
        <f t="shared" si="2"/>
        <v>0</v>
      </c>
    </row>
    <row r="24" spans="2:10" s="142" customFormat="1" ht="23.25" customHeight="1">
      <c r="B24" s="143" t="s">
        <v>73</v>
      </c>
      <c r="C24" s="144">
        <v>16</v>
      </c>
      <c r="D24" s="144">
        <v>0</v>
      </c>
      <c r="E24" s="145">
        <f t="shared" si="3"/>
        <v>0</v>
      </c>
      <c r="F24" s="144">
        <f t="shared" si="0"/>
        <v>-16</v>
      </c>
      <c r="H24" s="146">
        <f t="shared" si="1"/>
        <v>0</v>
      </c>
      <c r="I24" s="147">
        <f t="shared" si="2"/>
        <v>0</v>
      </c>
      <c r="J24" s="147">
        <f t="shared" si="2"/>
        <v>0</v>
      </c>
    </row>
    <row r="25" spans="2:10" s="142" customFormat="1" ht="23.25" customHeight="1">
      <c r="B25" s="143" t="s">
        <v>74</v>
      </c>
      <c r="C25" s="144">
        <v>85</v>
      </c>
      <c r="D25" s="144">
        <v>17</v>
      </c>
      <c r="E25" s="145">
        <f t="shared" si="3"/>
        <v>20</v>
      </c>
      <c r="F25" s="144">
        <f t="shared" si="0"/>
        <v>-68</v>
      </c>
      <c r="H25" s="146">
        <f t="shared" si="1"/>
        <v>0.5</v>
      </c>
      <c r="I25" s="147">
        <f t="shared" si="2"/>
        <v>0.1</v>
      </c>
      <c r="J25" s="147">
        <f t="shared" si="2"/>
        <v>0</v>
      </c>
    </row>
    <row r="26" spans="2:10" s="142" customFormat="1" ht="23.25" customHeight="1">
      <c r="B26" s="143" t="s">
        <v>75</v>
      </c>
      <c r="C26" s="144">
        <v>0</v>
      </c>
      <c r="D26" s="144">
        <v>0</v>
      </c>
      <c r="E26" s="145" t="s">
        <v>86</v>
      </c>
      <c r="F26" s="144">
        <f t="shared" si="0"/>
        <v>0</v>
      </c>
      <c r="H26" s="146">
        <f t="shared" si="1"/>
        <v>0</v>
      </c>
      <c r="I26" s="147">
        <f t="shared" si="2"/>
        <v>0</v>
      </c>
      <c r="J26" s="147">
        <f t="shared" si="2"/>
        <v>0</v>
      </c>
    </row>
    <row r="27" spans="2:10" s="142" customFormat="1" ht="23.25" customHeight="1">
      <c r="B27" s="143" t="s">
        <v>76</v>
      </c>
      <c r="C27" s="144">
        <v>28</v>
      </c>
      <c r="D27" s="144">
        <v>0</v>
      </c>
      <c r="E27" s="145">
        <f t="shared" si="3"/>
        <v>0</v>
      </c>
      <c r="F27" s="144">
        <f t="shared" si="0"/>
        <v>-28</v>
      </c>
      <c r="H27" s="146">
        <f t="shared" si="1"/>
        <v>0</v>
      </c>
      <c r="I27" s="147">
        <f t="shared" si="2"/>
        <v>0</v>
      </c>
      <c r="J27" s="147">
        <f t="shared" si="2"/>
        <v>0</v>
      </c>
    </row>
    <row r="28" spans="2:10" s="142" customFormat="1" ht="23.25" customHeight="1">
      <c r="B28" s="143" t="s">
        <v>77</v>
      </c>
      <c r="C28" s="144">
        <v>184</v>
      </c>
      <c r="D28" s="144">
        <v>0</v>
      </c>
      <c r="E28" s="145">
        <f t="shared" si="3"/>
        <v>0</v>
      </c>
      <c r="F28" s="144">
        <f t="shared" si="0"/>
        <v>-184</v>
      </c>
      <c r="H28" s="146">
        <f t="shared" si="1"/>
        <v>0</v>
      </c>
      <c r="I28" s="147">
        <f t="shared" si="2"/>
        <v>0.2</v>
      </c>
      <c r="J28" s="147">
        <f t="shared" si="2"/>
        <v>0</v>
      </c>
    </row>
    <row r="29" spans="2:10" s="142" customFormat="1" ht="23.25" customHeight="1">
      <c r="B29" s="143" t="s">
        <v>78</v>
      </c>
      <c r="C29" s="144">
        <v>1277</v>
      </c>
      <c r="D29" s="144">
        <v>1377</v>
      </c>
      <c r="E29" s="145">
        <f t="shared" si="3"/>
        <v>107.8</v>
      </c>
      <c r="F29" s="144">
        <f t="shared" si="0"/>
        <v>100</v>
      </c>
      <c r="H29" s="146">
        <f t="shared" si="1"/>
        <v>43.9</v>
      </c>
      <c r="I29" s="147">
        <f t="shared" si="2"/>
        <v>1.3</v>
      </c>
      <c r="J29" s="147">
        <f t="shared" si="2"/>
        <v>1.4</v>
      </c>
    </row>
    <row r="30" spans="2:10" s="142" customFormat="1" ht="23.25" customHeight="1">
      <c r="B30" s="143" t="s">
        <v>79</v>
      </c>
      <c r="C30" s="144">
        <v>125</v>
      </c>
      <c r="D30" s="144">
        <v>756</v>
      </c>
      <c r="E30" s="145">
        <f t="shared" si="3"/>
        <v>604.8</v>
      </c>
      <c r="F30" s="144">
        <f t="shared" si="0"/>
        <v>631</v>
      </c>
      <c r="H30" s="146">
        <f t="shared" si="1"/>
        <v>24.1</v>
      </c>
      <c r="I30" s="147">
        <f t="shared" si="2"/>
        <v>0.1</v>
      </c>
      <c r="J30" s="147">
        <f t="shared" si="2"/>
        <v>0.8</v>
      </c>
    </row>
    <row r="31" spans="2:10" s="142" customFormat="1" ht="23.25" customHeight="1">
      <c r="B31" s="143" t="s">
        <v>80</v>
      </c>
      <c r="C31" s="144">
        <v>141</v>
      </c>
      <c r="D31" s="144">
        <v>187</v>
      </c>
      <c r="E31" s="145">
        <f t="shared" si="3"/>
        <v>132.6</v>
      </c>
      <c r="F31" s="144">
        <f t="shared" si="0"/>
        <v>46</v>
      </c>
      <c r="H31" s="146">
        <f t="shared" si="1"/>
        <v>6</v>
      </c>
      <c r="I31" s="147">
        <f t="shared" si="2"/>
        <v>0.1</v>
      </c>
      <c r="J31" s="147">
        <f t="shared" si="2"/>
        <v>0.2</v>
      </c>
    </row>
    <row r="32" spans="2:10" s="142" customFormat="1" ht="23.25" customHeight="1">
      <c r="B32" s="143" t="s">
        <v>81</v>
      </c>
      <c r="C32" s="144">
        <v>184</v>
      </c>
      <c r="D32" s="144">
        <v>98</v>
      </c>
      <c r="E32" s="145">
        <f t="shared" si="3"/>
        <v>53.3</v>
      </c>
      <c r="F32" s="144">
        <f t="shared" si="0"/>
        <v>-86</v>
      </c>
      <c r="H32" s="148">
        <f t="shared" si="1"/>
        <v>3.1</v>
      </c>
      <c r="I32" s="147">
        <f t="shared" si="2"/>
        <v>0.2</v>
      </c>
      <c r="J32" s="147">
        <f t="shared" si="2"/>
        <v>0.1</v>
      </c>
    </row>
    <row r="33" spans="2:10" ht="22.5" customHeight="1">
      <c r="B33" s="162" t="s">
        <v>82</v>
      </c>
      <c r="C33" s="163">
        <v>100</v>
      </c>
      <c r="D33" s="163">
        <v>114</v>
      </c>
      <c r="E33" s="145">
        <f t="shared" si="3"/>
        <v>114</v>
      </c>
      <c r="F33" s="144">
        <f>D33-C33</f>
        <v>14</v>
      </c>
      <c r="H33" s="150">
        <f t="shared" si="1"/>
        <v>3.6</v>
      </c>
      <c r="I33" s="150">
        <f t="shared" si="2"/>
        <v>0.1</v>
      </c>
      <c r="J33" s="150">
        <f t="shared" si="2"/>
        <v>0.1</v>
      </c>
    </row>
  </sheetData>
  <sheetProtection/>
  <mergeCells count="5">
    <mergeCell ref="A2:F2"/>
    <mergeCell ref="B4:B5"/>
    <mergeCell ref="C4:C5"/>
    <mergeCell ref="D4:D5"/>
    <mergeCell ref="E4:F4"/>
  </mergeCells>
  <printOptions horizontalCentered="1"/>
  <pageMargins left="0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27"/>
  <sheetViews>
    <sheetView view="pageBreakPreview" zoomScale="75" zoomScaleNormal="75" zoomScaleSheetLayoutView="75" zoomScalePageLayoutView="0" workbookViewId="0" topLeftCell="A1">
      <selection activeCell="G7" sqref="G7:G23"/>
    </sheetView>
  </sheetViews>
  <sheetFormatPr defaultColWidth="8.8515625" defaultRowHeight="15"/>
  <cols>
    <col min="1" max="1" width="44.28125" style="73" customWidth="1"/>
    <col min="2" max="2" width="14.7109375" style="73" customWidth="1"/>
    <col min="3" max="3" width="14.00390625" style="73" customWidth="1"/>
    <col min="4" max="4" width="12.57421875" style="73" customWidth="1"/>
    <col min="5" max="5" width="13.421875" style="73" customWidth="1"/>
    <col min="6" max="8" width="8.8515625" style="73" customWidth="1"/>
    <col min="9" max="9" width="43.00390625" style="73" customWidth="1"/>
    <col min="10" max="16384" width="8.8515625" style="73" customWidth="1"/>
  </cols>
  <sheetData>
    <row r="1" spans="1:5" s="69" customFormat="1" ht="42" customHeight="1">
      <c r="A1" s="239" t="s">
        <v>125</v>
      </c>
      <c r="B1" s="239"/>
      <c r="C1" s="239"/>
      <c r="D1" s="239"/>
      <c r="E1" s="239"/>
    </row>
    <row r="2" spans="1:5" s="69" customFormat="1" ht="21.75" customHeight="1">
      <c r="A2" s="240" t="s">
        <v>19</v>
      </c>
      <c r="B2" s="240"/>
      <c r="C2" s="240"/>
      <c r="D2" s="240"/>
      <c r="E2" s="240"/>
    </row>
    <row r="3" spans="1:5" s="71" customFormat="1" ht="6.75" customHeight="1">
      <c r="A3" s="70"/>
      <c r="B3" s="70"/>
      <c r="C3" s="70"/>
      <c r="D3" s="70"/>
      <c r="E3" s="70"/>
    </row>
    <row r="4" spans="1:5" s="71" customFormat="1" ht="30" customHeight="1">
      <c r="A4" s="241"/>
      <c r="B4" s="237" t="s">
        <v>153</v>
      </c>
      <c r="C4" s="238" t="s">
        <v>154</v>
      </c>
      <c r="D4" s="242" t="s">
        <v>54</v>
      </c>
      <c r="E4" s="242"/>
    </row>
    <row r="5" spans="1:5" s="71" customFormat="1" ht="32.25" customHeight="1">
      <c r="A5" s="241"/>
      <c r="B5" s="237"/>
      <c r="C5" s="238"/>
      <c r="D5" s="152" t="s">
        <v>2</v>
      </c>
      <c r="E5" s="152" t="s">
        <v>56</v>
      </c>
    </row>
    <row r="6" spans="1:5" s="72" customFormat="1" ht="24.75" customHeight="1">
      <c r="A6" s="207" t="s">
        <v>85</v>
      </c>
      <c r="B6" s="158">
        <f>SUM(B7:B25)</f>
        <v>2635</v>
      </c>
      <c r="C6" s="159">
        <f>SUM(C7:C25)</f>
        <v>3140</v>
      </c>
      <c r="D6" s="198">
        <f>C6/B6*100</f>
        <v>119.16508538899431</v>
      </c>
      <c r="E6" s="200">
        <f aca="true" t="shared" si="0" ref="E6:E25">C6-B6</f>
        <v>505</v>
      </c>
    </row>
    <row r="7" spans="1:9" ht="39.75" customHeight="1">
      <c r="A7" s="160" t="s">
        <v>20</v>
      </c>
      <c r="B7" s="181">
        <v>89</v>
      </c>
      <c r="C7" s="181">
        <v>41</v>
      </c>
      <c r="D7" s="199">
        <f>C7/B7*100</f>
        <v>46.06741573033708</v>
      </c>
      <c r="E7" s="201">
        <f t="shared" si="0"/>
        <v>-48</v>
      </c>
      <c r="F7" s="185"/>
      <c r="G7" s="82"/>
      <c r="I7" s="74"/>
    </row>
    <row r="8" spans="1:9" ht="44.25" customHeight="1">
      <c r="A8" s="160" t="s">
        <v>21</v>
      </c>
      <c r="B8" s="181">
        <v>0</v>
      </c>
      <c r="C8" s="181">
        <v>38</v>
      </c>
      <c r="D8" s="199" t="s">
        <v>86</v>
      </c>
      <c r="E8" s="201">
        <f t="shared" si="0"/>
        <v>38</v>
      </c>
      <c r="F8" s="185"/>
      <c r="G8" s="82"/>
      <c r="I8" s="74"/>
    </row>
    <row r="9" spans="1:9" s="75" customFormat="1" ht="20.25" customHeight="1">
      <c r="A9" s="160" t="s">
        <v>22</v>
      </c>
      <c r="B9" s="181">
        <v>658</v>
      </c>
      <c r="C9" s="181">
        <v>280</v>
      </c>
      <c r="D9" s="199">
        <f>C9/B9*100</f>
        <v>42.5531914893617</v>
      </c>
      <c r="E9" s="201">
        <f t="shared" si="0"/>
        <v>-378</v>
      </c>
      <c r="F9" s="185"/>
      <c r="G9" s="82"/>
      <c r="H9" s="73"/>
      <c r="I9" s="74"/>
    </row>
    <row r="10" spans="1:11" ht="43.5" customHeight="1">
      <c r="A10" s="160" t="s">
        <v>23</v>
      </c>
      <c r="B10" s="181">
        <v>0</v>
      </c>
      <c r="C10" s="181">
        <v>0</v>
      </c>
      <c r="D10" s="199" t="s">
        <v>86</v>
      </c>
      <c r="E10" s="201">
        <f t="shared" si="0"/>
        <v>0</v>
      </c>
      <c r="F10" s="185"/>
      <c r="G10" s="82"/>
      <c r="I10" s="74"/>
      <c r="K10" s="76"/>
    </row>
    <row r="11" spans="1:9" ht="42" customHeight="1">
      <c r="A11" s="160" t="s">
        <v>24</v>
      </c>
      <c r="B11" s="181">
        <v>8</v>
      </c>
      <c r="C11" s="181">
        <v>50</v>
      </c>
      <c r="D11" s="199">
        <f aca="true" t="shared" si="1" ref="D11:D25">C11/B11*100</f>
        <v>625</v>
      </c>
      <c r="E11" s="201">
        <f t="shared" si="0"/>
        <v>42</v>
      </c>
      <c r="F11" s="185"/>
      <c r="G11" s="82"/>
      <c r="I11" s="74"/>
    </row>
    <row r="12" spans="1:9" ht="19.5" customHeight="1">
      <c r="A12" s="160" t="s">
        <v>25</v>
      </c>
      <c r="B12" s="181">
        <v>0</v>
      </c>
      <c r="C12" s="181">
        <v>25</v>
      </c>
      <c r="D12" s="199" t="s">
        <v>86</v>
      </c>
      <c r="E12" s="201">
        <f t="shared" si="0"/>
        <v>25</v>
      </c>
      <c r="F12" s="185"/>
      <c r="G12" s="82"/>
      <c r="I12" s="153"/>
    </row>
    <row r="13" spans="1:9" ht="41.25" customHeight="1">
      <c r="A13" s="160" t="s">
        <v>26</v>
      </c>
      <c r="B13" s="181">
        <v>21</v>
      </c>
      <c r="C13" s="181">
        <v>199</v>
      </c>
      <c r="D13" s="199">
        <f t="shared" si="1"/>
        <v>947.6190476190476</v>
      </c>
      <c r="E13" s="201">
        <f t="shared" si="0"/>
        <v>178</v>
      </c>
      <c r="F13" s="185"/>
      <c r="G13" s="82"/>
      <c r="I13" s="74"/>
    </row>
    <row r="14" spans="1:9" ht="41.25" customHeight="1">
      <c r="A14" s="160" t="s">
        <v>27</v>
      </c>
      <c r="B14" s="181">
        <v>0</v>
      </c>
      <c r="C14" s="181">
        <v>9</v>
      </c>
      <c r="D14" s="199" t="s">
        <v>86</v>
      </c>
      <c r="E14" s="201">
        <f t="shared" si="0"/>
        <v>9</v>
      </c>
      <c r="F14" s="185"/>
      <c r="G14" s="82"/>
      <c r="I14" s="74"/>
    </row>
    <row r="15" spans="1:9" ht="42" customHeight="1">
      <c r="A15" s="160" t="s">
        <v>28</v>
      </c>
      <c r="B15" s="181">
        <v>0</v>
      </c>
      <c r="C15" s="181">
        <v>0</v>
      </c>
      <c r="D15" s="199" t="s">
        <v>86</v>
      </c>
      <c r="E15" s="201">
        <f t="shared" si="0"/>
        <v>0</v>
      </c>
      <c r="F15" s="185"/>
      <c r="G15" s="82"/>
      <c r="I15" s="74"/>
    </row>
    <row r="16" spans="1:9" ht="23.25" customHeight="1">
      <c r="A16" s="160" t="s">
        <v>29</v>
      </c>
      <c r="B16" s="181">
        <v>0</v>
      </c>
      <c r="C16" s="181">
        <v>0</v>
      </c>
      <c r="D16" s="199" t="s">
        <v>86</v>
      </c>
      <c r="E16" s="201">
        <f t="shared" si="0"/>
        <v>0</v>
      </c>
      <c r="F16" s="185"/>
      <c r="G16" s="82"/>
      <c r="I16" s="74"/>
    </row>
    <row r="17" spans="1:9" ht="22.5" customHeight="1">
      <c r="A17" s="160" t="s">
        <v>30</v>
      </c>
      <c r="B17" s="182">
        <v>0</v>
      </c>
      <c r="C17" s="182">
        <v>0</v>
      </c>
      <c r="D17" s="199" t="s">
        <v>86</v>
      </c>
      <c r="E17" s="201">
        <f t="shared" si="0"/>
        <v>0</v>
      </c>
      <c r="F17" s="185"/>
      <c r="G17" s="82"/>
      <c r="I17" s="74"/>
    </row>
    <row r="18" spans="1:9" ht="22.5" customHeight="1">
      <c r="A18" s="160" t="s">
        <v>31</v>
      </c>
      <c r="B18" s="181">
        <v>12</v>
      </c>
      <c r="C18" s="181">
        <v>0</v>
      </c>
      <c r="D18" s="199">
        <f t="shared" si="1"/>
        <v>0</v>
      </c>
      <c r="E18" s="201">
        <f t="shared" si="0"/>
        <v>-12</v>
      </c>
      <c r="F18" s="185"/>
      <c r="G18" s="82"/>
      <c r="I18" s="74"/>
    </row>
    <row r="19" spans="1:9" ht="38.25" customHeight="1">
      <c r="A19" s="160" t="s">
        <v>32</v>
      </c>
      <c r="B19" s="181">
        <v>23</v>
      </c>
      <c r="C19" s="181">
        <v>105</v>
      </c>
      <c r="D19" s="199">
        <f t="shared" si="1"/>
        <v>456.52173913043475</v>
      </c>
      <c r="E19" s="201">
        <f t="shared" si="0"/>
        <v>82</v>
      </c>
      <c r="F19" s="185"/>
      <c r="G19" s="82"/>
      <c r="I19" s="154"/>
    </row>
    <row r="20" spans="1:9" ht="35.25" customHeight="1">
      <c r="A20" s="160" t="s">
        <v>33</v>
      </c>
      <c r="B20" s="181">
        <v>0</v>
      </c>
      <c r="C20" s="181">
        <v>0</v>
      </c>
      <c r="D20" s="199" t="s">
        <v>86</v>
      </c>
      <c r="E20" s="201">
        <f t="shared" si="0"/>
        <v>0</v>
      </c>
      <c r="F20" s="185"/>
      <c r="G20" s="82"/>
      <c r="I20" s="74"/>
    </row>
    <row r="21" spans="1:9" ht="41.25" customHeight="1">
      <c r="A21" s="160" t="s">
        <v>34</v>
      </c>
      <c r="B21" s="181">
        <v>1129</v>
      </c>
      <c r="C21" s="181">
        <v>1145</v>
      </c>
      <c r="D21" s="199">
        <f t="shared" si="1"/>
        <v>101.41718334809566</v>
      </c>
      <c r="E21" s="201">
        <f t="shared" si="0"/>
        <v>16</v>
      </c>
      <c r="F21" s="185"/>
      <c r="G21" s="82"/>
      <c r="I21" s="74"/>
    </row>
    <row r="22" spans="1:9" ht="19.5" customHeight="1">
      <c r="A22" s="160" t="s">
        <v>35</v>
      </c>
      <c r="B22" s="181">
        <v>127</v>
      </c>
      <c r="C22" s="181">
        <v>854</v>
      </c>
      <c r="D22" s="199">
        <f t="shared" si="1"/>
        <v>672.4409448818898</v>
      </c>
      <c r="E22" s="201">
        <f t="shared" si="0"/>
        <v>727</v>
      </c>
      <c r="F22" s="185"/>
      <c r="G22" s="82"/>
      <c r="I22" s="74"/>
    </row>
    <row r="23" spans="1:9" ht="39" customHeight="1">
      <c r="A23" s="160" t="s">
        <v>36</v>
      </c>
      <c r="B23" s="181">
        <v>552</v>
      </c>
      <c r="C23" s="181">
        <v>394</v>
      </c>
      <c r="D23" s="199">
        <f t="shared" si="1"/>
        <v>71.37681159420289</v>
      </c>
      <c r="E23" s="201">
        <f t="shared" si="0"/>
        <v>-158</v>
      </c>
      <c r="F23" s="185"/>
      <c r="G23" s="82"/>
      <c r="I23" s="74"/>
    </row>
    <row r="24" spans="1:9" ht="38.25" customHeight="1">
      <c r="A24" s="160" t="s">
        <v>37</v>
      </c>
      <c r="B24" s="181">
        <v>13</v>
      </c>
      <c r="C24" s="181">
        <v>0</v>
      </c>
      <c r="D24" s="199">
        <f t="shared" si="1"/>
        <v>0</v>
      </c>
      <c r="E24" s="201">
        <f t="shared" si="0"/>
        <v>-13</v>
      </c>
      <c r="F24" s="72"/>
      <c r="G24" s="82"/>
      <c r="I24" s="74"/>
    </row>
    <row r="25" spans="1:9" ht="22.5" customHeight="1" thickBot="1">
      <c r="A25" s="161" t="s">
        <v>38</v>
      </c>
      <c r="B25" s="181">
        <v>3</v>
      </c>
      <c r="C25" s="181">
        <v>0</v>
      </c>
      <c r="D25" s="199">
        <f t="shared" si="1"/>
        <v>0</v>
      </c>
      <c r="E25" s="201">
        <f t="shared" si="0"/>
        <v>-3</v>
      </c>
      <c r="F25" s="72"/>
      <c r="G25" s="82"/>
      <c r="I25" s="74"/>
    </row>
    <row r="26" spans="1:9" ht="15.75">
      <c r="A26" s="77"/>
      <c r="B26" s="77"/>
      <c r="C26" s="77"/>
      <c r="D26" s="77"/>
      <c r="E26" s="77"/>
      <c r="I26" s="74"/>
    </row>
    <row r="27" spans="1:5" ht="12.75">
      <c r="A27" s="77"/>
      <c r="B27" s="77"/>
      <c r="C27" s="77"/>
      <c r="D27" s="77"/>
      <c r="E27" s="77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" right="0" top="0.5118110236220472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R21"/>
  <sheetViews>
    <sheetView view="pageBreakPreview" zoomScale="75" zoomScaleNormal="75" zoomScaleSheetLayoutView="75" zoomScalePageLayoutView="0" workbookViewId="0" topLeftCell="A1">
      <selection activeCell="G12" sqref="G12"/>
    </sheetView>
  </sheetViews>
  <sheetFormatPr defaultColWidth="8.8515625" defaultRowHeight="15"/>
  <cols>
    <col min="1" max="1" width="52.8515625" style="73" customWidth="1"/>
    <col min="2" max="2" width="17.7109375" style="73" customWidth="1"/>
    <col min="3" max="3" width="16.7109375" style="73" customWidth="1"/>
    <col min="4" max="4" width="22.00390625" style="73" customWidth="1"/>
    <col min="5" max="5" width="21.57421875" style="73" customWidth="1"/>
    <col min="6" max="6" width="8.8515625" style="73" customWidth="1"/>
    <col min="7" max="7" width="10.8515625" style="73" bestFit="1" customWidth="1"/>
    <col min="8" max="16384" width="8.8515625" style="73" customWidth="1"/>
  </cols>
  <sheetData>
    <row r="1" spans="1:5" s="69" customFormat="1" ht="49.5" customHeight="1">
      <c r="A1" s="243" t="s">
        <v>126</v>
      </c>
      <c r="B1" s="243"/>
      <c r="C1" s="243"/>
      <c r="D1" s="243"/>
      <c r="E1" s="243"/>
    </row>
    <row r="2" spans="1:5" s="69" customFormat="1" ht="20.25" customHeight="1">
      <c r="A2" s="244" t="s">
        <v>39</v>
      </c>
      <c r="B2" s="244"/>
      <c r="C2" s="244"/>
      <c r="D2" s="244"/>
      <c r="E2" s="244"/>
    </row>
    <row r="3" spans="1:5" s="69" customFormat="1" ht="17.25" customHeight="1">
      <c r="A3" s="151"/>
      <c r="B3" s="151"/>
      <c r="C3" s="151"/>
      <c r="D3" s="151"/>
      <c r="E3" s="151"/>
    </row>
    <row r="4" spans="1:5" s="71" customFormat="1" ht="25.5" customHeight="1">
      <c r="A4" s="241"/>
      <c r="B4" s="237" t="s">
        <v>153</v>
      </c>
      <c r="C4" s="238" t="s">
        <v>154</v>
      </c>
      <c r="D4" s="245" t="s">
        <v>54</v>
      </c>
      <c r="E4" s="245"/>
    </row>
    <row r="5" spans="1:5" s="71" customFormat="1" ht="37.5" customHeight="1">
      <c r="A5" s="241"/>
      <c r="B5" s="237"/>
      <c r="C5" s="238"/>
      <c r="D5" s="155" t="s">
        <v>2</v>
      </c>
      <c r="E5" s="155" t="s">
        <v>56</v>
      </c>
    </row>
    <row r="6" spans="1:7" s="79" customFormat="1" ht="34.5" customHeight="1">
      <c r="A6" s="207" t="s">
        <v>85</v>
      </c>
      <c r="B6" s="78">
        <f>SUM(B7:B15)</f>
        <v>2635</v>
      </c>
      <c r="C6" s="78">
        <f>SUM(C7:C15)</f>
        <v>3140</v>
      </c>
      <c r="D6" s="194">
        <f>C6/B6*100</f>
        <v>119.16508538899431</v>
      </c>
      <c r="E6" s="196">
        <f>C6-B6</f>
        <v>505</v>
      </c>
      <c r="G6" s="80"/>
    </row>
    <row r="7" spans="1:11" ht="51" customHeight="1">
      <c r="A7" s="156" t="s">
        <v>40</v>
      </c>
      <c r="B7" s="182">
        <v>733</v>
      </c>
      <c r="C7" s="182">
        <v>559</v>
      </c>
      <c r="D7" s="195">
        <f aca="true" t="shared" si="0" ref="D7:D15">C7/B7*100</f>
        <v>76.2619372442019</v>
      </c>
      <c r="E7" s="197">
        <f aca="true" t="shared" si="1" ref="E7:E15">C7-B7</f>
        <v>-174</v>
      </c>
      <c r="G7" s="219"/>
      <c r="H7" s="81"/>
      <c r="K7" s="81"/>
    </row>
    <row r="8" spans="1:11" ht="35.25" customHeight="1">
      <c r="A8" s="156" t="s">
        <v>41</v>
      </c>
      <c r="B8" s="181">
        <v>580</v>
      </c>
      <c r="C8" s="181">
        <v>343</v>
      </c>
      <c r="D8" s="195">
        <f t="shared" si="0"/>
        <v>59.13793103448276</v>
      </c>
      <c r="E8" s="197">
        <f t="shared" si="1"/>
        <v>-237</v>
      </c>
      <c r="G8" s="219"/>
      <c r="H8" s="81"/>
      <c r="K8" s="81"/>
    </row>
    <row r="9" spans="1:11" s="75" customFormat="1" ht="25.5" customHeight="1">
      <c r="A9" s="156" t="s">
        <v>42</v>
      </c>
      <c r="B9" s="181">
        <v>430</v>
      </c>
      <c r="C9" s="181">
        <v>1046</v>
      </c>
      <c r="D9" s="195">
        <f t="shared" si="0"/>
        <v>243.2558139534884</v>
      </c>
      <c r="E9" s="197">
        <f t="shared" si="1"/>
        <v>616</v>
      </c>
      <c r="F9" s="73"/>
      <c r="G9" s="219"/>
      <c r="H9" s="81"/>
      <c r="I9" s="73"/>
      <c r="K9" s="81"/>
    </row>
    <row r="10" spans="1:11" ht="36.75" customHeight="1">
      <c r="A10" s="156" t="s">
        <v>43</v>
      </c>
      <c r="B10" s="181">
        <v>32</v>
      </c>
      <c r="C10" s="181">
        <v>121</v>
      </c>
      <c r="D10" s="195">
        <f t="shared" si="0"/>
        <v>378.125</v>
      </c>
      <c r="E10" s="197">
        <f t="shared" si="1"/>
        <v>89</v>
      </c>
      <c r="G10" s="219"/>
      <c r="H10" s="81"/>
      <c r="K10" s="81"/>
    </row>
    <row r="11" spans="1:11" ht="28.5" customHeight="1">
      <c r="A11" s="156" t="s">
        <v>44</v>
      </c>
      <c r="B11" s="181">
        <v>193</v>
      </c>
      <c r="C11" s="181">
        <v>290</v>
      </c>
      <c r="D11" s="195">
        <f t="shared" si="0"/>
        <v>150.25906735751295</v>
      </c>
      <c r="E11" s="197">
        <f t="shared" si="1"/>
        <v>97</v>
      </c>
      <c r="G11" s="219"/>
      <c r="H11" s="81"/>
      <c r="K11" s="81"/>
    </row>
    <row r="12" spans="1:11" ht="59.25" customHeight="1">
      <c r="A12" s="156" t="s">
        <v>45</v>
      </c>
      <c r="B12" s="181">
        <v>15</v>
      </c>
      <c r="C12" s="181">
        <v>3</v>
      </c>
      <c r="D12" s="195">
        <f t="shared" si="0"/>
        <v>20</v>
      </c>
      <c r="E12" s="197">
        <f t="shared" si="1"/>
        <v>-12</v>
      </c>
      <c r="G12" s="219"/>
      <c r="H12" s="81"/>
      <c r="K12" s="81"/>
    </row>
    <row r="13" spans="1:18" ht="30.75" customHeight="1">
      <c r="A13" s="156" t="s">
        <v>46</v>
      </c>
      <c r="B13" s="181">
        <v>264</v>
      </c>
      <c r="C13" s="181">
        <v>222</v>
      </c>
      <c r="D13" s="195">
        <f t="shared" si="0"/>
        <v>84.0909090909091</v>
      </c>
      <c r="E13" s="197">
        <f t="shared" si="1"/>
        <v>-42</v>
      </c>
      <c r="G13" s="219"/>
      <c r="H13" s="81"/>
      <c r="K13" s="81"/>
      <c r="R13" s="82"/>
    </row>
    <row r="14" spans="1:18" ht="75" customHeight="1">
      <c r="A14" s="156" t="s">
        <v>47</v>
      </c>
      <c r="B14" s="181">
        <v>258</v>
      </c>
      <c r="C14" s="181">
        <v>252</v>
      </c>
      <c r="D14" s="195">
        <f t="shared" si="0"/>
        <v>97.67441860465115</v>
      </c>
      <c r="E14" s="197">
        <f t="shared" si="1"/>
        <v>-6</v>
      </c>
      <c r="G14" s="219"/>
      <c r="H14" s="81"/>
      <c r="K14" s="81"/>
      <c r="R14" s="82"/>
    </row>
    <row r="15" spans="1:18" ht="33" customHeight="1" thickBot="1">
      <c r="A15" s="157" t="s">
        <v>48</v>
      </c>
      <c r="B15" s="181">
        <v>130</v>
      </c>
      <c r="C15" s="181">
        <v>304</v>
      </c>
      <c r="D15" s="195">
        <f t="shared" si="0"/>
        <v>233.84615384615387</v>
      </c>
      <c r="E15" s="197">
        <f t="shared" si="1"/>
        <v>174</v>
      </c>
      <c r="G15" s="219"/>
      <c r="H15" s="81"/>
      <c r="K15" s="81"/>
      <c r="R15" s="82"/>
    </row>
    <row r="16" spans="1:18" ht="12.75">
      <c r="A16" s="77"/>
      <c r="B16" s="77"/>
      <c r="C16" s="77"/>
      <c r="D16" s="77"/>
      <c r="R16" s="82"/>
    </row>
    <row r="17" spans="1:18" ht="12.75">
      <c r="A17" s="77"/>
      <c r="B17" s="77"/>
      <c r="C17" s="77"/>
      <c r="D17" s="77"/>
      <c r="R17" s="82"/>
    </row>
    <row r="18" ht="12.75">
      <c r="R18" s="82"/>
    </row>
    <row r="19" ht="12.75">
      <c r="R19" s="82"/>
    </row>
    <row r="20" ht="12.75">
      <c r="R20" s="82"/>
    </row>
    <row r="21" ht="12.75">
      <c r="R21" s="82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5118110236220472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33"/>
  <sheetViews>
    <sheetView view="pageBreakPreview" zoomScale="75" zoomScaleSheetLayoutView="75" zoomScalePageLayoutView="0" workbookViewId="0" topLeftCell="A19">
      <selection activeCell="L30" sqref="L30"/>
    </sheetView>
  </sheetViews>
  <sheetFormatPr defaultColWidth="9.140625" defaultRowHeight="15"/>
  <cols>
    <col min="1" max="1" width="52.421875" style="1" customWidth="1"/>
    <col min="2" max="2" width="13.7109375" style="1" customWidth="1"/>
    <col min="3" max="3" width="12.421875" style="1" customWidth="1"/>
    <col min="4" max="4" width="11.140625" style="1" customWidth="1"/>
    <col min="5" max="5" width="14.28125" style="1" customWidth="1"/>
    <col min="6" max="6" width="9.140625" style="1" customWidth="1"/>
    <col min="7" max="8" width="11.7109375" style="1" bestFit="1" customWidth="1"/>
    <col min="9" max="16384" width="9.140625" style="1" customWidth="1"/>
  </cols>
  <sheetData>
    <row r="1" spans="1:5" ht="26.25" customHeight="1">
      <c r="A1" s="254" t="s">
        <v>90</v>
      </c>
      <c r="B1" s="254"/>
      <c r="C1" s="254"/>
      <c r="D1" s="254"/>
      <c r="E1" s="254"/>
    </row>
    <row r="2" spans="1:5" ht="18" customHeight="1">
      <c r="A2" s="255" t="s">
        <v>155</v>
      </c>
      <c r="B2" s="255"/>
      <c r="C2" s="255"/>
      <c r="D2" s="255"/>
      <c r="E2" s="255"/>
    </row>
    <row r="3" spans="1:6" ht="18" customHeight="1">
      <c r="A3" s="251" t="s">
        <v>0</v>
      </c>
      <c r="B3" s="251" t="s">
        <v>93</v>
      </c>
      <c r="C3" s="251" t="s">
        <v>144</v>
      </c>
      <c r="D3" s="256" t="s">
        <v>1</v>
      </c>
      <c r="E3" s="256"/>
      <c r="F3" s="2"/>
    </row>
    <row r="4" spans="1:6" ht="33" customHeight="1">
      <c r="A4" s="251"/>
      <c r="B4" s="251"/>
      <c r="C4" s="251"/>
      <c r="D4" s="68" t="s">
        <v>2</v>
      </c>
      <c r="E4" s="91" t="s">
        <v>83</v>
      </c>
      <c r="F4" s="2"/>
    </row>
    <row r="5" spans="1:6" ht="33" customHeight="1">
      <c r="A5" s="215" t="s">
        <v>132</v>
      </c>
      <c r="B5" s="209">
        <v>53310</v>
      </c>
      <c r="C5" s="209">
        <v>54844</v>
      </c>
      <c r="D5" s="68">
        <f>ROUND(C5/B5*100,1)</f>
        <v>102.9</v>
      </c>
      <c r="E5" s="83">
        <f>C5-B5</f>
        <v>1534</v>
      </c>
      <c r="F5" s="2"/>
    </row>
    <row r="6" spans="1:6" ht="21" customHeight="1">
      <c r="A6" s="216" t="s">
        <v>133</v>
      </c>
      <c r="B6" s="86">
        <v>30073</v>
      </c>
      <c r="C6" s="86">
        <v>30963</v>
      </c>
      <c r="D6" s="84">
        <f>ROUND(C6/B6*100,1)</f>
        <v>103</v>
      </c>
      <c r="E6" s="166">
        <f>C6-B6</f>
        <v>890</v>
      </c>
      <c r="F6" s="1" t="s">
        <v>3</v>
      </c>
    </row>
    <row r="7" spans="1:5" ht="15.75">
      <c r="A7" s="202" t="s">
        <v>102</v>
      </c>
      <c r="B7" s="164">
        <v>9815</v>
      </c>
      <c r="C7" s="164">
        <v>9975</v>
      </c>
      <c r="D7" s="88">
        <f>ROUND(C7/B7*100,1)</f>
        <v>101.6</v>
      </c>
      <c r="E7" s="167">
        <f>C7-B7</f>
        <v>160</v>
      </c>
    </row>
    <row r="8" spans="1:7" ht="33" customHeight="1">
      <c r="A8" s="92" t="s">
        <v>106</v>
      </c>
      <c r="B8" s="86">
        <v>11026</v>
      </c>
      <c r="C8" s="90">
        <v>13146</v>
      </c>
      <c r="D8" s="84">
        <f>ROUND(C8/B8*100,1)</f>
        <v>119.2</v>
      </c>
      <c r="E8" s="166">
        <f>C8-B8</f>
        <v>2120</v>
      </c>
      <c r="F8" s="3"/>
      <c r="G8" s="4"/>
    </row>
    <row r="9" spans="1:7" ht="20.25">
      <c r="A9" s="94" t="s">
        <v>108</v>
      </c>
      <c r="B9" s="164">
        <v>5773</v>
      </c>
      <c r="C9" s="165">
        <v>6292</v>
      </c>
      <c r="D9" s="84">
        <f>ROUND(C9/B9*100,1)</f>
        <v>109</v>
      </c>
      <c r="E9" s="166">
        <f>C9-B9</f>
        <v>519</v>
      </c>
      <c r="F9" s="3"/>
      <c r="G9" s="4"/>
    </row>
    <row r="10" spans="1:7" ht="33" customHeight="1">
      <c r="A10" s="95" t="s">
        <v>107</v>
      </c>
      <c r="B10" s="89">
        <v>52.4</v>
      </c>
      <c r="C10" s="89">
        <v>47.9</v>
      </c>
      <c r="D10" s="247" t="s">
        <v>158</v>
      </c>
      <c r="E10" s="248"/>
      <c r="F10" s="5"/>
      <c r="G10" s="4"/>
    </row>
    <row r="11" spans="1:7" ht="33" customHeight="1">
      <c r="A11" s="93" t="s">
        <v>109</v>
      </c>
      <c r="B11" s="164">
        <v>5028</v>
      </c>
      <c r="C11" s="164">
        <v>6592</v>
      </c>
      <c r="D11" s="87">
        <f aca="true" t="shared" si="0" ref="D11:D16">ROUND(C11/B11*100,1)</f>
        <v>131.1</v>
      </c>
      <c r="E11" s="87">
        <f aca="true" t="shared" si="1" ref="E11:E16">C11-B11</f>
        <v>1564</v>
      </c>
      <c r="F11" s="5"/>
      <c r="G11" s="4"/>
    </row>
    <row r="12" spans="1:7" ht="33" customHeight="1">
      <c r="A12" s="202" t="s">
        <v>110</v>
      </c>
      <c r="B12" s="164">
        <v>10</v>
      </c>
      <c r="C12" s="164">
        <v>7</v>
      </c>
      <c r="D12" s="87">
        <f t="shared" si="0"/>
        <v>70</v>
      </c>
      <c r="E12" s="169">
        <f>C12-B12</f>
        <v>-3</v>
      </c>
      <c r="F12" s="5"/>
      <c r="G12" s="4"/>
    </row>
    <row r="13" spans="1:7" ht="32.25" customHeight="1">
      <c r="A13" s="202" t="s">
        <v>111</v>
      </c>
      <c r="B13" s="164">
        <v>294</v>
      </c>
      <c r="C13" s="164">
        <v>89</v>
      </c>
      <c r="D13" s="87">
        <f t="shared" si="0"/>
        <v>30.3</v>
      </c>
      <c r="E13" s="169">
        <f t="shared" si="1"/>
        <v>-205</v>
      </c>
      <c r="F13" s="5"/>
      <c r="G13" s="4"/>
    </row>
    <row r="14" spans="1:5" ht="27.75" customHeight="1">
      <c r="A14" s="93" t="s">
        <v>112</v>
      </c>
      <c r="B14" s="165">
        <v>4898</v>
      </c>
      <c r="C14" s="164">
        <v>3858</v>
      </c>
      <c r="D14" s="88">
        <f t="shared" si="0"/>
        <v>78.8</v>
      </c>
      <c r="E14" s="167">
        <f t="shared" si="1"/>
        <v>-1040</v>
      </c>
    </row>
    <row r="15" spans="1:6" ht="19.5" customHeight="1">
      <c r="A15" s="92" t="s">
        <v>113</v>
      </c>
      <c r="B15" s="90">
        <v>2637</v>
      </c>
      <c r="C15" s="168">
        <v>2670</v>
      </c>
      <c r="D15" s="84">
        <f t="shared" si="0"/>
        <v>101.3</v>
      </c>
      <c r="E15" s="166">
        <f t="shared" si="1"/>
        <v>33</v>
      </c>
      <c r="F15" s="6"/>
    </row>
    <row r="16" spans="1:6" ht="21.75" customHeight="1">
      <c r="A16" s="193" t="s">
        <v>103</v>
      </c>
      <c r="B16" s="165">
        <v>66</v>
      </c>
      <c r="C16" s="192">
        <v>77</v>
      </c>
      <c r="D16" s="84">
        <f t="shared" si="0"/>
        <v>116.7</v>
      </c>
      <c r="E16" s="166">
        <f t="shared" si="1"/>
        <v>11</v>
      </c>
      <c r="F16" s="6"/>
    </row>
    <row r="17" spans="1:6" ht="33" customHeight="1">
      <c r="A17" s="193" t="s">
        <v>114</v>
      </c>
      <c r="B17" s="165">
        <v>4531</v>
      </c>
      <c r="C17" s="192">
        <v>1443</v>
      </c>
      <c r="D17" s="84">
        <f aca="true" t="shared" si="2" ref="D17:D22">ROUND(C17/B17*100,1)</f>
        <v>31.8</v>
      </c>
      <c r="E17" s="166">
        <f aca="true" t="shared" si="3" ref="E17:E22">C17-B17</f>
        <v>-3088</v>
      </c>
      <c r="F17" s="6"/>
    </row>
    <row r="18" spans="1:6" ht="34.5" customHeight="1">
      <c r="A18" s="193" t="s">
        <v>115</v>
      </c>
      <c r="B18" s="205">
        <v>56626</v>
      </c>
      <c r="C18" s="206">
        <v>40104</v>
      </c>
      <c r="D18" s="84">
        <f t="shared" si="2"/>
        <v>70.8</v>
      </c>
      <c r="E18" s="166">
        <f t="shared" si="3"/>
        <v>-16522</v>
      </c>
      <c r="F18" s="6"/>
    </row>
    <row r="19" spans="1:6" ht="21.75" customHeight="1">
      <c r="A19" s="193" t="s">
        <v>116</v>
      </c>
      <c r="B19" s="165">
        <v>26264</v>
      </c>
      <c r="C19" s="192">
        <v>27431</v>
      </c>
      <c r="D19" s="84">
        <f t="shared" si="2"/>
        <v>104.4</v>
      </c>
      <c r="E19" s="166">
        <f t="shared" si="3"/>
        <v>1167</v>
      </c>
      <c r="F19" s="6"/>
    </row>
    <row r="20" spans="1:11" ht="31.5">
      <c r="A20" s="93" t="s">
        <v>117</v>
      </c>
      <c r="B20" s="165">
        <v>4020</v>
      </c>
      <c r="C20" s="165">
        <v>4814</v>
      </c>
      <c r="D20" s="84">
        <f t="shared" si="2"/>
        <v>119.8</v>
      </c>
      <c r="E20" s="166">
        <f t="shared" si="3"/>
        <v>794</v>
      </c>
      <c r="F20" s="7"/>
      <c r="K20" s="8"/>
    </row>
    <row r="21" spans="1:11" ht="15.75">
      <c r="A21" s="93" t="s">
        <v>13</v>
      </c>
      <c r="B21" s="165">
        <v>23822</v>
      </c>
      <c r="C21" s="165">
        <v>21051</v>
      </c>
      <c r="D21" s="84">
        <f t="shared" si="2"/>
        <v>88.4</v>
      </c>
      <c r="E21" s="166">
        <f t="shared" si="3"/>
        <v>-2771</v>
      </c>
      <c r="F21" s="7"/>
      <c r="K21" s="8"/>
    </row>
    <row r="22" spans="1:11" ht="15.75">
      <c r="A22" s="202" t="s">
        <v>104</v>
      </c>
      <c r="B22" s="165">
        <v>20123</v>
      </c>
      <c r="C22" s="165">
        <v>17928</v>
      </c>
      <c r="D22" s="84">
        <f t="shared" si="2"/>
        <v>89.1</v>
      </c>
      <c r="E22" s="166">
        <f t="shared" si="3"/>
        <v>-2195</v>
      </c>
      <c r="F22" s="7"/>
      <c r="K22" s="8"/>
    </row>
    <row r="23" spans="1:5" ht="9" customHeight="1">
      <c r="A23" s="249" t="s">
        <v>105</v>
      </c>
      <c r="B23" s="249"/>
      <c r="C23" s="249"/>
      <c r="D23" s="249"/>
      <c r="E23" s="249"/>
    </row>
    <row r="24" spans="1:5" ht="15.75" customHeight="1">
      <c r="A24" s="250"/>
      <c r="B24" s="250"/>
      <c r="C24" s="250"/>
      <c r="D24" s="250"/>
      <c r="E24" s="250"/>
    </row>
    <row r="25" spans="1:5" ht="12.75" customHeight="1">
      <c r="A25" s="251" t="s">
        <v>0</v>
      </c>
      <c r="B25" s="251" t="s">
        <v>159</v>
      </c>
      <c r="C25" s="251" t="s">
        <v>160</v>
      </c>
      <c r="D25" s="252" t="s">
        <v>1</v>
      </c>
      <c r="E25" s="253"/>
    </row>
    <row r="26" spans="1:5" ht="28.5" customHeight="1">
      <c r="A26" s="251"/>
      <c r="B26" s="251"/>
      <c r="C26" s="251"/>
      <c r="D26" s="68" t="s">
        <v>2</v>
      </c>
      <c r="E26" s="83" t="s">
        <v>84</v>
      </c>
    </row>
    <row r="27" spans="1:5" ht="28.5" customHeight="1">
      <c r="A27" s="213" t="s">
        <v>130</v>
      </c>
      <c r="B27" s="209">
        <v>38335</v>
      </c>
      <c r="C27" s="209">
        <v>36132</v>
      </c>
      <c r="D27" s="68">
        <f aca="true" t="shared" si="4" ref="D27:D32">ROUND(C27/B27*100,1)</f>
        <v>94.3</v>
      </c>
      <c r="E27" s="83">
        <f>C27-B27</f>
        <v>-2203</v>
      </c>
    </row>
    <row r="28" spans="1:8" ht="23.25" customHeight="1">
      <c r="A28" s="214" t="s">
        <v>131</v>
      </c>
      <c r="B28" s="90">
        <v>20961</v>
      </c>
      <c r="C28" s="86">
        <v>20437</v>
      </c>
      <c r="D28" s="84">
        <f t="shared" si="4"/>
        <v>97.5</v>
      </c>
      <c r="E28" s="166">
        <f>C28-B28</f>
        <v>-524</v>
      </c>
      <c r="G28" s="9"/>
      <c r="H28" s="9"/>
    </row>
    <row r="29" spans="1:5" ht="24" customHeight="1">
      <c r="A29" s="92" t="s">
        <v>118</v>
      </c>
      <c r="B29" s="90">
        <v>18258</v>
      </c>
      <c r="C29" s="86">
        <v>18346</v>
      </c>
      <c r="D29" s="84">
        <f t="shared" si="4"/>
        <v>100.5</v>
      </c>
      <c r="E29" s="166">
        <f>C29-B29</f>
        <v>88</v>
      </c>
    </row>
    <row r="30" spans="1:5" ht="31.5">
      <c r="A30" s="92" t="s">
        <v>161</v>
      </c>
      <c r="B30" s="204">
        <v>3673.36</v>
      </c>
      <c r="C30" s="170">
        <v>4337</v>
      </c>
      <c r="D30" s="84">
        <f t="shared" si="4"/>
        <v>118.1</v>
      </c>
      <c r="E30" s="87" t="s">
        <v>162</v>
      </c>
    </row>
    <row r="31" spans="1:5" ht="30" customHeight="1">
      <c r="A31" s="92" t="s">
        <v>119</v>
      </c>
      <c r="B31" s="86">
        <v>5504</v>
      </c>
      <c r="C31" s="86">
        <v>3032</v>
      </c>
      <c r="D31" s="84">
        <f t="shared" si="4"/>
        <v>55.1</v>
      </c>
      <c r="E31" s="166">
        <f>C31-B31</f>
        <v>-2472</v>
      </c>
    </row>
    <row r="32" spans="1:10" ht="33" customHeight="1">
      <c r="A32" s="96" t="s">
        <v>5</v>
      </c>
      <c r="B32" s="86">
        <v>5520.56</v>
      </c>
      <c r="C32" s="86">
        <v>6296.27</v>
      </c>
      <c r="D32" s="85">
        <f t="shared" si="4"/>
        <v>114.1</v>
      </c>
      <c r="E32" s="87" t="s">
        <v>163</v>
      </c>
      <c r="F32" s="7"/>
      <c r="G32" s="7"/>
      <c r="I32" s="7"/>
      <c r="J32" s="10"/>
    </row>
    <row r="33" spans="1:5" ht="33" customHeight="1">
      <c r="A33" s="246"/>
      <c r="B33" s="246"/>
      <c r="C33" s="246"/>
      <c r="D33" s="246"/>
      <c r="E33" s="246"/>
    </row>
  </sheetData>
  <sheetProtection/>
  <mergeCells count="13">
    <mergeCell ref="A1:E1"/>
    <mergeCell ref="A2:E2"/>
    <mergeCell ref="A3:A4"/>
    <mergeCell ref="B3:B4"/>
    <mergeCell ref="C3:C4"/>
    <mergeCell ref="D3:E3"/>
    <mergeCell ref="A33:E33"/>
    <mergeCell ref="D10:E10"/>
    <mergeCell ref="A23:E24"/>
    <mergeCell ref="A25:A26"/>
    <mergeCell ref="B25:B26"/>
    <mergeCell ref="C25:C26"/>
    <mergeCell ref="D25:E25"/>
  </mergeCells>
  <printOptions horizontalCentered="1"/>
  <pageMargins left="0.5905511811023623" right="0" top="0.3937007874015748" bottom="0" header="0" footer="0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CF42"/>
  <sheetViews>
    <sheetView tabSelected="1" view="pageBreakPreview" zoomScale="75" zoomScaleNormal="75" zoomScaleSheetLayoutView="75" zoomScalePageLayoutView="0" workbookViewId="0" topLeftCell="AK1">
      <selection activeCell="CA16" sqref="CA16"/>
    </sheetView>
  </sheetViews>
  <sheetFormatPr defaultColWidth="9.140625" defaultRowHeight="15"/>
  <cols>
    <col min="1" max="1" width="35.8515625" style="13" customWidth="1"/>
    <col min="2" max="5" width="9.8515625" style="13" customWidth="1"/>
    <col min="6" max="6" width="10.00390625" style="13" customWidth="1"/>
    <col min="7" max="7" width="10.28125" style="13" customWidth="1"/>
    <col min="8" max="8" width="9.7109375" style="13" customWidth="1"/>
    <col min="9" max="9" width="11.00390625" style="13" customWidth="1"/>
    <col min="10" max="11" width="9.8515625" style="13" customWidth="1"/>
    <col min="12" max="13" width="8.7109375" style="13" customWidth="1"/>
    <col min="14" max="17" width="9.28125" style="13" customWidth="1"/>
    <col min="18" max="21" width="8.8515625" style="13" customWidth="1"/>
    <col min="22" max="23" width="10.140625" style="13" customWidth="1"/>
    <col min="24" max="24" width="11.140625" style="13" customWidth="1"/>
    <col min="25" max="26" width="8.28125" style="13" customWidth="1"/>
    <col min="27" max="27" width="7.7109375" style="13" customWidth="1"/>
    <col min="28" max="28" width="7.28125" style="13" customWidth="1"/>
    <col min="29" max="32" width="6.7109375" style="13" hidden="1" customWidth="1"/>
    <col min="33" max="33" width="8.57421875" style="13" customWidth="1"/>
    <col min="34" max="34" width="8.8515625" style="13" customWidth="1"/>
    <col min="35" max="35" width="6.421875" style="13" customWidth="1"/>
    <col min="36" max="36" width="8.421875" style="13" customWidth="1"/>
    <col min="37" max="37" width="8.28125" style="13" customWidth="1"/>
    <col min="38" max="38" width="7.28125" style="13" customWidth="1"/>
    <col min="39" max="39" width="6.7109375" style="13" customWidth="1"/>
    <col min="40" max="40" width="8.28125" style="13" customWidth="1"/>
    <col min="41" max="41" width="7.421875" style="13" customWidth="1"/>
    <col min="42" max="42" width="7.140625" style="13" customWidth="1"/>
    <col min="43" max="43" width="9.00390625" style="13" customWidth="1"/>
    <col min="44" max="44" width="9.8515625" style="13" customWidth="1"/>
    <col min="45" max="45" width="8.57421875" style="13" customWidth="1"/>
    <col min="46" max="46" width="9.421875" style="13" customWidth="1"/>
    <col min="47" max="47" width="7.28125" style="13" customWidth="1"/>
    <col min="48" max="48" width="6.140625" style="13" customWidth="1"/>
    <col min="49" max="52" width="7.421875" style="13" hidden="1" customWidth="1"/>
    <col min="53" max="53" width="7.57421875" style="13" customWidth="1"/>
    <col min="54" max="54" width="8.57421875" style="13" customWidth="1"/>
    <col min="55" max="55" width="7.421875" style="13" customWidth="1"/>
    <col min="56" max="56" width="7.7109375" style="13" customWidth="1"/>
    <col min="57" max="57" width="8.140625" style="13" customWidth="1"/>
    <col min="58" max="58" width="7.57421875" style="13" customWidth="1"/>
    <col min="59" max="59" width="6.7109375" style="13" customWidth="1"/>
    <col min="60" max="64" width="8.140625" style="13" customWidth="1"/>
    <col min="65" max="65" width="8.421875" style="13" customWidth="1"/>
    <col min="66" max="66" width="8.57421875" style="13" customWidth="1"/>
    <col min="67" max="67" width="6.00390625" style="13" customWidth="1"/>
    <col min="68" max="68" width="8.28125" style="13" customWidth="1"/>
    <col min="69" max="69" width="7.57421875" style="13" customWidth="1"/>
    <col min="70" max="70" width="8.28125" style="13" customWidth="1"/>
    <col min="71" max="71" width="6.421875" style="13" customWidth="1"/>
    <col min="72" max="72" width="8.28125" style="13" customWidth="1"/>
    <col min="73" max="73" width="7.57421875" style="13" customWidth="1"/>
    <col min="74" max="74" width="7.8515625" style="13" customWidth="1"/>
    <col min="75" max="75" width="9.57421875" style="13" customWidth="1"/>
    <col min="76" max="76" width="7.00390625" style="13" customWidth="1"/>
    <col min="77" max="77" width="7.8515625" style="13" customWidth="1"/>
    <col min="78" max="78" width="9.140625" style="13" customWidth="1"/>
    <col min="79" max="79" width="8.7109375" style="13" customWidth="1"/>
    <col min="80" max="80" width="7.421875" style="13" customWidth="1"/>
    <col min="81" max="81" width="8.421875" style="13" customWidth="1"/>
    <col min="82" max="82" width="8.00390625" style="13" customWidth="1"/>
    <col min="83" max="83" width="7.8515625" style="13" customWidth="1"/>
    <col min="84" max="16384" width="9.140625" style="13" customWidth="1"/>
  </cols>
  <sheetData>
    <row r="1" spans="1:76" ht="21.75" customHeight="1">
      <c r="A1" s="306" t="s">
        <v>91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M1" s="14"/>
      <c r="BO1" s="14"/>
      <c r="BP1" s="14"/>
      <c r="BR1" s="15"/>
      <c r="BW1" s="15"/>
      <c r="BX1" s="15"/>
    </row>
    <row r="2" spans="1:83" ht="21.75" customHeight="1" thickBot="1">
      <c r="A2" s="307" t="s">
        <v>156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16"/>
      <c r="AD2" s="16"/>
      <c r="AE2" s="16"/>
      <c r="AF2" s="16"/>
      <c r="AG2" s="16"/>
      <c r="AH2" s="16"/>
      <c r="AI2" s="16"/>
      <c r="AJ2" s="16"/>
      <c r="AK2" s="16"/>
      <c r="AL2" s="257" t="s">
        <v>6</v>
      </c>
      <c r="AM2" s="257"/>
      <c r="AN2" s="16"/>
      <c r="AO2" s="16"/>
      <c r="AP2" s="16"/>
      <c r="AQ2" s="16"/>
      <c r="AR2" s="16"/>
      <c r="AS2" s="16"/>
      <c r="AT2" s="16"/>
      <c r="AU2" s="16"/>
      <c r="AV2" s="16"/>
      <c r="AW2" s="17"/>
      <c r="AX2" s="17"/>
      <c r="AY2" s="17"/>
      <c r="AZ2" s="17"/>
      <c r="BA2" s="17"/>
      <c r="BD2" s="17"/>
      <c r="BE2" s="17"/>
      <c r="BF2" s="17"/>
      <c r="BG2" s="17"/>
      <c r="BH2" s="17"/>
      <c r="BI2" s="17"/>
      <c r="BJ2" s="17"/>
      <c r="BK2" s="257" t="s">
        <v>6</v>
      </c>
      <c r="BL2" s="257"/>
      <c r="BM2" s="18"/>
      <c r="BN2" s="18"/>
      <c r="BO2" s="18"/>
      <c r="BP2" s="18"/>
      <c r="BQ2" s="18"/>
      <c r="BR2" s="15"/>
      <c r="BU2" s="15"/>
      <c r="CD2" s="302" t="s">
        <v>6</v>
      </c>
      <c r="CE2" s="302"/>
    </row>
    <row r="3" spans="1:83" ht="14.25" customHeight="1">
      <c r="A3" s="308"/>
      <c r="B3" s="294" t="s">
        <v>129</v>
      </c>
      <c r="C3" s="294"/>
      <c r="D3" s="294"/>
      <c r="E3" s="294"/>
      <c r="F3" s="294" t="s">
        <v>134</v>
      </c>
      <c r="G3" s="294"/>
      <c r="H3" s="294"/>
      <c r="I3" s="294"/>
      <c r="J3" s="262" t="s">
        <v>96</v>
      </c>
      <c r="K3" s="262"/>
      <c r="L3" s="262"/>
      <c r="M3" s="262"/>
      <c r="N3" s="272" t="s">
        <v>7</v>
      </c>
      <c r="O3" s="273"/>
      <c r="P3" s="273"/>
      <c r="Q3" s="274"/>
      <c r="R3" s="263" t="s">
        <v>89</v>
      </c>
      <c r="S3" s="264"/>
      <c r="T3" s="264"/>
      <c r="U3" s="265"/>
      <c r="V3" s="263" t="s">
        <v>94</v>
      </c>
      <c r="W3" s="264"/>
      <c r="X3" s="265"/>
      <c r="Y3" s="272" t="s">
        <v>8</v>
      </c>
      <c r="Z3" s="273"/>
      <c r="AA3" s="273"/>
      <c r="AB3" s="274"/>
      <c r="AC3" s="272" t="s">
        <v>9</v>
      </c>
      <c r="AD3" s="273"/>
      <c r="AE3" s="273"/>
      <c r="AF3" s="274"/>
      <c r="AG3" s="285" t="s">
        <v>10</v>
      </c>
      <c r="AH3" s="286"/>
      <c r="AI3" s="286"/>
      <c r="AJ3" s="287"/>
      <c r="AK3" s="303" t="s">
        <v>135</v>
      </c>
      <c r="AL3" s="304"/>
      <c r="AM3" s="304"/>
      <c r="AN3" s="304"/>
      <c r="AO3" s="304"/>
      <c r="AP3" s="304"/>
      <c r="AQ3" s="304"/>
      <c r="AR3" s="305"/>
      <c r="AS3" s="272" t="s">
        <v>11</v>
      </c>
      <c r="AT3" s="273"/>
      <c r="AU3" s="273"/>
      <c r="AV3" s="274"/>
      <c r="AW3" s="19"/>
      <c r="AX3" s="20"/>
      <c r="AY3" s="20"/>
      <c r="AZ3" s="20"/>
      <c r="BA3" s="295" t="s">
        <v>12</v>
      </c>
      <c r="BB3" s="295"/>
      <c r="BC3" s="295"/>
      <c r="BD3" s="295"/>
      <c r="BE3" s="294" t="s">
        <v>13</v>
      </c>
      <c r="BF3" s="294"/>
      <c r="BG3" s="294"/>
      <c r="BH3" s="294"/>
      <c r="BI3" s="272" t="s">
        <v>128</v>
      </c>
      <c r="BJ3" s="273"/>
      <c r="BK3" s="273"/>
      <c r="BL3" s="274"/>
      <c r="BM3" s="272" t="s">
        <v>127</v>
      </c>
      <c r="BN3" s="273"/>
      <c r="BO3" s="273"/>
      <c r="BP3" s="274"/>
      <c r="BQ3" s="262" t="s">
        <v>99</v>
      </c>
      <c r="BR3" s="262"/>
      <c r="BS3" s="262"/>
      <c r="BT3" s="262"/>
      <c r="BU3" s="263" t="s">
        <v>157</v>
      </c>
      <c r="BV3" s="264"/>
      <c r="BW3" s="265"/>
      <c r="BX3" s="272" t="s">
        <v>145</v>
      </c>
      <c r="BY3" s="273"/>
      <c r="BZ3" s="273"/>
      <c r="CA3" s="274"/>
      <c r="CB3" s="294" t="s">
        <v>5</v>
      </c>
      <c r="CC3" s="294"/>
      <c r="CD3" s="294"/>
      <c r="CE3" s="294"/>
    </row>
    <row r="4" spans="1:83" ht="38.25" customHeight="1">
      <c r="A4" s="309"/>
      <c r="B4" s="294"/>
      <c r="C4" s="294"/>
      <c r="D4" s="294"/>
      <c r="E4" s="294"/>
      <c r="F4" s="294"/>
      <c r="G4" s="294"/>
      <c r="H4" s="294"/>
      <c r="I4" s="294"/>
      <c r="J4" s="275" t="s">
        <v>97</v>
      </c>
      <c r="K4" s="276"/>
      <c r="L4" s="276"/>
      <c r="M4" s="277"/>
      <c r="N4" s="275"/>
      <c r="O4" s="276"/>
      <c r="P4" s="276"/>
      <c r="Q4" s="277"/>
      <c r="R4" s="266"/>
      <c r="S4" s="267"/>
      <c r="T4" s="267"/>
      <c r="U4" s="268"/>
      <c r="V4" s="266"/>
      <c r="W4" s="267"/>
      <c r="X4" s="268"/>
      <c r="Y4" s="275"/>
      <c r="Z4" s="276"/>
      <c r="AA4" s="276"/>
      <c r="AB4" s="277"/>
      <c r="AC4" s="275"/>
      <c r="AD4" s="276"/>
      <c r="AE4" s="276"/>
      <c r="AF4" s="277"/>
      <c r="AG4" s="288"/>
      <c r="AH4" s="289"/>
      <c r="AI4" s="289"/>
      <c r="AJ4" s="290"/>
      <c r="AK4" s="296" t="s">
        <v>87</v>
      </c>
      <c r="AL4" s="296"/>
      <c r="AM4" s="296"/>
      <c r="AN4" s="296"/>
      <c r="AO4" s="296" t="s">
        <v>88</v>
      </c>
      <c r="AP4" s="296"/>
      <c r="AQ4" s="296"/>
      <c r="AR4" s="296"/>
      <c r="AS4" s="275"/>
      <c r="AT4" s="276"/>
      <c r="AU4" s="276"/>
      <c r="AV4" s="277"/>
      <c r="AW4" s="21"/>
      <c r="AX4" s="22"/>
      <c r="AY4" s="281" t="s">
        <v>14</v>
      </c>
      <c r="AZ4" s="282"/>
      <c r="BA4" s="295"/>
      <c r="BB4" s="295"/>
      <c r="BC4" s="295"/>
      <c r="BD4" s="295"/>
      <c r="BE4" s="294"/>
      <c r="BF4" s="294"/>
      <c r="BG4" s="294"/>
      <c r="BH4" s="294"/>
      <c r="BI4" s="275"/>
      <c r="BJ4" s="276"/>
      <c r="BK4" s="276"/>
      <c r="BL4" s="277"/>
      <c r="BM4" s="275"/>
      <c r="BN4" s="276"/>
      <c r="BO4" s="276"/>
      <c r="BP4" s="277"/>
      <c r="BQ4" s="272" t="s">
        <v>98</v>
      </c>
      <c r="BR4" s="273"/>
      <c r="BS4" s="273"/>
      <c r="BT4" s="274"/>
      <c r="BU4" s="266"/>
      <c r="BV4" s="267"/>
      <c r="BW4" s="268"/>
      <c r="BX4" s="275"/>
      <c r="BY4" s="276"/>
      <c r="BZ4" s="276"/>
      <c r="CA4" s="277"/>
      <c r="CB4" s="294"/>
      <c r="CC4" s="294"/>
      <c r="CD4" s="294"/>
      <c r="CE4" s="294"/>
    </row>
    <row r="5" spans="1:83" ht="36.75" customHeight="1">
      <c r="A5" s="309"/>
      <c r="B5" s="294"/>
      <c r="C5" s="294"/>
      <c r="D5" s="294"/>
      <c r="E5" s="294"/>
      <c r="F5" s="294"/>
      <c r="G5" s="294"/>
      <c r="H5" s="294"/>
      <c r="I5" s="294"/>
      <c r="J5" s="278"/>
      <c r="K5" s="279"/>
      <c r="L5" s="279"/>
      <c r="M5" s="280"/>
      <c r="N5" s="278"/>
      <c r="O5" s="279"/>
      <c r="P5" s="279"/>
      <c r="Q5" s="280"/>
      <c r="R5" s="269"/>
      <c r="S5" s="270"/>
      <c r="T5" s="270"/>
      <c r="U5" s="271"/>
      <c r="V5" s="269"/>
      <c r="W5" s="270"/>
      <c r="X5" s="271"/>
      <c r="Y5" s="278"/>
      <c r="Z5" s="279"/>
      <c r="AA5" s="279"/>
      <c r="AB5" s="280"/>
      <c r="AC5" s="278"/>
      <c r="AD5" s="279"/>
      <c r="AE5" s="279"/>
      <c r="AF5" s="280"/>
      <c r="AG5" s="291"/>
      <c r="AH5" s="292"/>
      <c r="AI5" s="292"/>
      <c r="AJ5" s="293"/>
      <c r="AK5" s="296"/>
      <c r="AL5" s="296"/>
      <c r="AM5" s="296"/>
      <c r="AN5" s="296"/>
      <c r="AO5" s="296"/>
      <c r="AP5" s="296"/>
      <c r="AQ5" s="296"/>
      <c r="AR5" s="296"/>
      <c r="AS5" s="278"/>
      <c r="AT5" s="279"/>
      <c r="AU5" s="279"/>
      <c r="AV5" s="280"/>
      <c r="AW5" s="23"/>
      <c r="AX5" s="24"/>
      <c r="AY5" s="283"/>
      <c r="AZ5" s="284"/>
      <c r="BA5" s="295"/>
      <c r="BB5" s="295"/>
      <c r="BC5" s="295"/>
      <c r="BD5" s="295"/>
      <c r="BE5" s="294"/>
      <c r="BF5" s="294"/>
      <c r="BG5" s="294"/>
      <c r="BH5" s="294"/>
      <c r="BI5" s="278"/>
      <c r="BJ5" s="279"/>
      <c r="BK5" s="279"/>
      <c r="BL5" s="280"/>
      <c r="BM5" s="278"/>
      <c r="BN5" s="279"/>
      <c r="BO5" s="279"/>
      <c r="BP5" s="280"/>
      <c r="BQ5" s="278"/>
      <c r="BR5" s="279"/>
      <c r="BS5" s="279"/>
      <c r="BT5" s="280"/>
      <c r="BU5" s="269"/>
      <c r="BV5" s="270"/>
      <c r="BW5" s="271"/>
      <c r="BX5" s="278"/>
      <c r="BY5" s="279"/>
      <c r="BZ5" s="279"/>
      <c r="CA5" s="280"/>
      <c r="CB5" s="294"/>
      <c r="CC5" s="294"/>
      <c r="CD5" s="294"/>
      <c r="CE5" s="294"/>
    </row>
    <row r="6" spans="1:83" ht="35.25" customHeight="1">
      <c r="A6" s="309"/>
      <c r="B6" s="258">
        <v>2019</v>
      </c>
      <c r="C6" s="258">
        <v>2020</v>
      </c>
      <c r="D6" s="260" t="s">
        <v>15</v>
      </c>
      <c r="E6" s="260"/>
      <c r="F6" s="258">
        <v>2019</v>
      </c>
      <c r="G6" s="258">
        <v>2020</v>
      </c>
      <c r="H6" s="260" t="s">
        <v>15</v>
      </c>
      <c r="I6" s="260"/>
      <c r="J6" s="258">
        <v>2019</v>
      </c>
      <c r="K6" s="258">
        <v>2020</v>
      </c>
      <c r="L6" s="260" t="s">
        <v>15</v>
      </c>
      <c r="M6" s="260"/>
      <c r="N6" s="258">
        <v>2019</v>
      </c>
      <c r="O6" s="258">
        <v>2020</v>
      </c>
      <c r="P6" s="297" t="s">
        <v>15</v>
      </c>
      <c r="Q6" s="298"/>
      <c r="R6" s="258">
        <v>2019</v>
      </c>
      <c r="S6" s="258">
        <v>2020</v>
      </c>
      <c r="T6" s="260" t="s">
        <v>15</v>
      </c>
      <c r="U6" s="260"/>
      <c r="V6" s="258">
        <v>2019</v>
      </c>
      <c r="W6" s="258">
        <v>2020</v>
      </c>
      <c r="X6" s="188" t="s">
        <v>95</v>
      </c>
      <c r="Y6" s="258">
        <v>2019</v>
      </c>
      <c r="Z6" s="258">
        <v>2020</v>
      </c>
      <c r="AA6" s="261" t="s">
        <v>15</v>
      </c>
      <c r="AB6" s="261"/>
      <c r="AC6" s="261">
        <v>2014</v>
      </c>
      <c r="AD6" s="261">
        <v>2015</v>
      </c>
      <c r="AE6" s="300" t="s">
        <v>15</v>
      </c>
      <c r="AF6" s="301"/>
      <c r="AG6" s="258">
        <v>2019</v>
      </c>
      <c r="AH6" s="258">
        <v>2020</v>
      </c>
      <c r="AI6" s="260" t="s">
        <v>15</v>
      </c>
      <c r="AJ6" s="260"/>
      <c r="AK6" s="258">
        <v>2019</v>
      </c>
      <c r="AL6" s="258">
        <v>2020</v>
      </c>
      <c r="AM6" s="260" t="s">
        <v>15</v>
      </c>
      <c r="AN6" s="260"/>
      <c r="AO6" s="258">
        <v>2019</v>
      </c>
      <c r="AP6" s="258">
        <v>2020</v>
      </c>
      <c r="AQ6" s="260" t="s">
        <v>15</v>
      </c>
      <c r="AR6" s="260"/>
      <c r="AS6" s="258">
        <v>2019</v>
      </c>
      <c r="AT6" s="258">
        <v>2020</v>
      </c>
      <c r="AU6" s="260" t="s">
        <v>15</v>
      </c>
      <c r="AV6" s="260"/>
      <c r="AW6" s="25"/>
      <c r="AX6" s="26"/>
      <c r="AY6" s="26"/>
      <c r="AZ6" s="26"/>
      <c r="BA6" s="258">
        <v>2019</v>
      </c>
      <c r="BB6" s="258">
        <v>2020</v>
      </c>
      <c r="BC6" s="260" t="s">
        <v>15</v>
      </c>
      <c r="BD6" s="260"/>
      <c r="BE6" s="260" t="s">
        <v>16</v>
      </c>
      <c r="BF6" s="260"/>
      <c r="BG6" s="260" t="s">
        <v>15</v>
      </c>
      <c r="BH6" s="260"/>
      <c r="BI6" s="258">
        <v>2019</v>
      </c>
      <c r="BJ6" s="258">
        <v>2020</v>
      </c>
      <c r="BK6" s="260" t="s">
        <v>15</v>
      </c>
      <c r="BL6" s="260"/>
      <c r="BM6" s="258">
        <v>2019</v>
      </c>
      <c r="BN6" s="258">
        <v>2020</v>
      </c>
      <c r="BO6" s="260" t="s">
        <v>15</v>
      </c>
      <c r="BP6" s="260"/>
      <c r="BQ6" s="258">
        <v>2019</v>
      </c>
      <c r="BR6" s="258">
        <v>2020</v>
      </c>
      <c r="BS6" s="260" t="s">
        <v>15</v>
      </c>
      <c r="BT6" s="260"/>
      <c r="BU6" s="258">
        <v>2019</v>
      </c>
      <c r="BV6" s="258">
        <v>2020</v>
      </c>
      <c r="BW6" s="299" t="s">
        <v>17</v>
      </c>
      <c r="BX6" s="258">
        <v>2019</v>
      </c>
      <c r="BY6" s="258">
        <v>2020</v>
      </c>
      <c r="BZ6" s="260" t="s">
        <v>15</v>
      </c>
      <c r="CA6" s="260"/>
      <c r="CB6" s="258">
        <v>2019</v>
      </c>
      <c r="CC6" s="258">
        <v>2020</v>
      </c>
      <c r="CD6" s="311" t="s">
        <v>15</v>
      </c>
      <c r="CE6" s="311"/>
    </row>
    <row r="7" spans="1:83" s="34" customFormat="1" ht="18.75" customHeight="1">
      <c r="A7" s="310"/>
      <c r="B7" s="259"/>
      <c r="C7" s="259"/>
      <c r="D7" s="27" t="s">
        <v>2</v>
      </c>
      <c r="E7" s="27" t="s">
        <v>17</v>
      </c>
      <c r="F7" s="259"/>
      <c r="G7" s="259"/>
      <c r="H7" s="27" t="s">
        <v>2</v>
      </c>
      <c r="I7" s="27" t="s">
        <v>17</v>
      </c>
      <c r="J7" s="259"/>
      <c r="K7" s="259"/>
      <c r="L7" s="27" t="s">
        <v>2</v>
      </c>
      <c r="M7" s="27" t="s">
        <v>17</v>
      </c>
      <c r="N7" s="259"/>
      <c r="O7" s="259"/>
      <c r="P7" s="27" t="s">
        <v>2</v>
      </c>
      <c r="Q7" s="27" t="s">
        <v>17</v>
      </c>
      <c r="R7" s="259"/>
      <c r="S7" s="259"/>
      <c r="T7" s="27" t="s">
        <v>2</v>
      </c>
      <c r="U7" s="27" t="s">
        <v>17</v>
      </c>
      <c r="V7" s="259"/>
      <c r="W7" s="259"/>
      <c r="X7" s="189"/>
      <c r="Y7" s="259"/>
      <c r="Z7" s="259"/>
      <c r="AA7" s="28" t="s">
        <v>2</v>
      </c>
      <c r="AB7" s="28" t="s">
        <v>17</v>
      </c>
      <c r="AC7" s="261"/>
      <c r="AD7" s="261"/>
      <c r="AE7" s="28" t="s">
        <v>2</v>
      </c>
      <c r="AF7" s="28" t="s">
        <v>17</v>
      </c>
      <c r="AG7" s="259"/>
      <c r="AH7" s="259"/>
      <c r="AI7" s="27" t="s">
        <v>2</v>
      </c>
      <c r="AJ7" s="27" t="s">
        <v>17</v>
      </c>
      <c r="AK7" s="259"/>
      <c r="AL7" s="259"/>
      <c r="AM7" s="27" t="s">
        <v>2</v>
      </c>
      <c r="AN7" s="27" t="s">
        <v>17</v>
      </c>
      <c r="AO7" s="259"/>
      <c r="AP7" s="259"/>
      <c r="AQ7" s="27" t="s">
        <v>2</v>
      </c>
      <c r="AR7" s="27" t="s">
        <v>17</v>
      </c>
      <c r="AS7" s="259"/>
      <c r="AT7" s="259"/>
      <c r="AU7" s="27" t="s">
        <v>2</v>
      </c>
      <c r="AV7" s="27" t="s">
        <v>17</v>
      </c>
      <c r="AW7" s="29">
        <v>2016</v>
      </c>
      <c r="AX7" s="30">
        <v>2017</v>
      </c>
      <c r="AY7" s="31">
        <v>2016</v>
      </c>
      <c r="AZ7" s="32">
        <v>2017</v>
      </c>
      <c r="BA7" s="259"/>
      <c r="BB7" s="259"/>
      <c r="BC7" s="27" t="s">
        <v>2</v>
      </c>
      <c r="BD7" s="27" t="s">
        <v>17</v>
      </c>
      <c r="BE7" s="33">
        <v>2019</v>
      </c>
      <c r="BF7" s="33">
        <v>2020</v>
      </c>
      <c r="BG7" s="27" t="s">
        <v>2</v>
      </c>
      <c r="BH7" s="27" t="s">
        <v>17</v>
      </c>
      <c r="BI7" s="259"/>
      <c r="BJ7" s="259"/>
      <c r="BK7" s="27" t="s">
        <v>2</v>
      </c>
      <c r="BL7" s="27" t="s">
        <v>17</v>
      </c>
      <c r="BM7" s="259"/>
      <c r="BN7" s="259"/>
      <c r="BO7" s="27" t="s">
        <v>2</v>
      </c>
      <c r="BP7" s="27" t="s">
        <v>17</v>
      </c>
      <c r="BQ7" s="259"/>
      <c r="BR7" s="259"/>
      <c r="BS7" s="27" t="s">
        <v>2</v>
      </c>
      <c r="BT7" s="27" t="s">
        <v>17</v>
      </c>
      <c r="BU7" s="259"/>
      <c r="BV7" s="259"/>
      <c r="BW7" s="299"/>
      <c r="BX7" s="259"/>
      <c r="BY7" s="259"/>
      <c r="BZ7" s="27" t="s">
        <v>2</v>
      </c>
      <c r="CA7" s="27" t="s">
        <v>17</v>
      </c>
      <c r="CB7" s="259"/>
      <c r="CC7" s="259"/>
      <c r="CD7" s="187" t="s">
        <v>2</v>
      </c>
      <c r="CE7" s="187" t="s">
        <v>17</v>
      </c>
    </row>
    <row r="8" spans="1:83" ht="12.75" customHeight="1">
      <c r="A8" s="35" t="s">
        <v>18</v>
      </c>
      <c r="B8" s="35">
        <v>1</v>
      </c>
      <c r="C8" s="35">
        <v>2</v>
      </c>
      <c r="D8" s="35">
        <v>3</v>
      </c>
      <c r="E8" s="35">
        <v>4</v>
      </c>
      <c r="F8" s="35">
        <v>5</v>
      </c>
      <c r="G8" s="35">
        <v>6</v>
      </c>
      <c r="H8" s="35">
        <v>7</v>
      </c>
      <c r="I8" s="35">
        <v>8</v>
      </c>
      <c r="J8" s="35">
        <v>9</v>
      </c>
      <c r="K8" s="35">
        <v>10</v>
      </c>
      <c r="L8" s="35">
        <v>11</v>
      </c>
      <c r="M8" s="35">
        <v>12</v>
      </c>
      <c r="N8" s="35">
        <v>13</v>
      </c>
      <c r="O8" s="35">
        <v>14</v>
      </c>
      <c r="P8" s="35">
        <v>15</v>
      </c>
      <c r="Q8" s="35">
        <v>16</v>
      </c>
      <c r="R8" s="35">
        <v>17</v>
      </c>
      <c r="S8" s="35">
        <v>18</v>
      </c>
      <c r="T8" s="35">
        <v>19</v>
      </c>
      <c r="U8" s="35">
        <v>20</v>
      </c>
      <c r="V8" s="35">
        <v>21</v>
      </c>
      <c r="W8" s="35">
        <v>22</v>
      </c>
      <c r="X8" s="35">
        <v>23</v>
      </c>
      <c r="Y8" s="35">
        <v>24</v>
      </c>
      <c r="Z8" s="35">
        <v>21</v>
      </c>
      <c r="AA8" s="35">
        <v>22</v>
      </c>
      <c r="AB8" s="35">
        <v>23</v>
      </c>
      <c r="AC8" s="35">
        <v>24</v>
      </c>
      <c r="AD8" s="35">
        <v>25</v>
      </c>
      <c r="AE8" s="35">
        <v>26</v>
      </c>
      <c r="AF8" s="35">
        <v>27</v>
      </c>
      <c r="AG8" s="35">
        <v>28</v>
      </c>
      <c r="AH8" s="35">
        <v>29</v>
      </c>
      <c r="AI8" s="35">
        <v>30</v>
      </c>
      <c r="AJ8" s="35">
        <v>31</v>
      </c>
      <c r="AK8" s="35">
        <v>32</v>
      </c>
      <c r="AL8" s="35">
        <v>33</v>
      </c>
      <c r="AM8" s="35">
        <v>34</v>
      </c>
      <c r="AN8" s="35">
        <v>35</v>
      </c>
      <c r="AO8" s="35">
        <v>36</v>
      </c>
      <c r="AP8" s="35">
        <v>53</v>
      </c>
      <c r="AQ8" s="35">
        <v>54</v>
      </c>
      <c r="AR8" s="35">
        <v>55</v>
      </c>
      <c r="AS8" s="35">
        <v>56</v>
      </c>
      <c r="AT8" s="35">
        <v>37</v>
      </c>
      <c r="AU8" s="35">
        <v>38</v>
      </c>
      <c r="AV8" s="35">
        <v>39</v>
      </c>
      <c r="AW8" s="35">
        <v>40</v>
      </c>
      <c r="AX8" s="35">
        <v>41</v>
      </c>
      <c r="AY8" s="35">
        <v>42</v>
      </c>
      <c r="AZ8" s="35">
        <v>43</v>
      </c>
      <c r="BA8" s="35">
        <v>44</v>
      </c>
      <c r="BB8" s="35">
        <v>45</v>
      </c>
      <c r="BC8" s="35">
        <v>46</v>
      </c>
      <c r="BD8" s="35">
        <v>47</v>
      </c>
      <c r="BE8" s="186">
        <v>48</v>
      </c>
      <c r="BF8" s="186">
        <v>49</v>
      </c>
      <c r="BG8" s="186">
        <v>50</v>
      </c>
      <c r="BH8" s="186">
        <v>51</v>
      </c>
      <c r="BI8" s="35">
        <v>52</v>
      </c>
      <c r="BJ8" s="35">
        <v>53</v>
      </c>
      <c r="BK8" s="35">
        <v>54</v>
      </c>
      <c r="BL8" s="35">
        <v>55</v>
      </c>
      <c r="BM8" s="35">
        <v>56</v>
      </c>
      <c r="BN8" s="35">
        <v>57</v>
      </c>
      <c r="BO8" s="35">
        <v>58</v>
      </c>
      <c r="BP8" s="35">
        <v>59</v>
      </c>
      <c r="BQ8" s="35">
        <v>60</v>
      </c>
      <c r="BR8" s="35">
        <v>61</v>
      </c>
      <c r="BS8" s="35">
        <v>62</v>
      </c>
      <c r="BT8" s="35">
        <v>63</v>
      </c>
      <c r="BU8" s="35">
        <v>64</v>
      </c>
      <c r="BV8" s="35">
        <v>65</v>
      </c>
      <c r="BW8" s="35">
        <v>66</v>
      </c>
      <c r="BX8" s="35">
        <v>67</v>
      </c>
      <c r="BY8" s="35">
        <v>68</v>
      </c>
      <c r="BZ8" s="35">
        <v>69</v>
      </c>
      <c r="CA8" s="35">
        <v>70</v>
      </c>
      <c r="CB8" s="35">
        <v>71</v>
      </c>
      <c r="CC8" s="186">
        <v>72</v>
      </c>
      <c r="CD8" s="186">
        <v>73</v>
      </c>
      <c r="CE8" s="186">
        <v>74</v>
      </c>
    </row>
    <row r="9" spans="1:83" s="48" customFormat="1" ht="18.75" customHeight="1">
      <c r="A9" s="208" t="s">
        <v>85</v>
      </c>
      <c r="B9" s="36">
        <f>SUM(B10:B35)</f>
        <v>53310</v>
      </c>
      <c r="C9" s="36">
        <f>SUM(C10:C35)</f>
        <v>54844</v>
      </c>
      <c r="D9" s="176">
        <f>C9/B9*100</f>
        <v>102.8775089101482</v>
      </c>
      <c r="E9" s="36">
        <f>C9-B9</f>
        <v>1534</v>
      </c>
      <c r="F9" s="37">
        <f>SUM(F10:F35)</f>
        <v>30073</v>
      </c>
      <c r="G9" s="37">
        <f>SUM(G10:G35)</f>
        <v>30963</v>
      </c>
      <c r="H9" s="38">
        <f aca="true" t="shared" si="0" ref="H9:H34">G9/F9*100</f>
        <v>102.95946530110065</v>
      </c>
      <c r="I9" s="37">
        <f aca="true" t="shared" si="1" ref="I9:I34">G9-F9</f>
        <v>890</v>
      </c>
      <c r="J9" s="37">
        <f>SUM(J10:J35)</f>
        <v>9815</v>
      </c>
      <c r="K9" s="37">
        <f>SUM(K10:K35)</f>
        <v>9975</v>
      </c>
      <c r="L9" s="38">
        <f aca="true" t="shared" si="2" ref="L9:L34">K9/J9*100</f>
        <v>101.63015792154866</v>
      </c>
      <c r="M9" s="37">
        <f aca="true" t="shared" si="3" ref="M9:M34">K9-J9</f>
        <v>160</v>
      </c>
      <c r="N9" s="37">
        <f>SUM(N10:N35)</f>
        <v>11026</v>
      </c>
      <c r="O9" s="37">
        <f>SUM(O10:O35)</f>
        <v>13146</v>
      </c>
      <c r="P9" s="38">
        <f aca="true" t="shared" si="4" ref="P9:P34">O9/N9*100</f>
        <v>119.22728097224741</v>
      </c>
      <c r="Q9" s="37">
        <f aca="true" t="shared" si="5" ref="Q9:Q34">O9-N9</f>
        <v>2120</v>
      </c>
      <c r="R9" s="37">
        <f>SUM(R10:R35)</f>
        <v>5773</v>
      </c>
      <c r="S9" s="37">
        <f>SUM(S10:S35)</f>
        <v>6292</v>
      </c>
      <c r="T9" s="39">
        <f aca="true" t="shared" si="6" ref="T9:T34">S9/R9*100</f>
        <v>108.99012645071886</v>
      </c>
      <c r="U9" s="37">
        <f aca="true" t="shared" si="7" ref="U9:U34">S9-R9</f>
        <v>519</v>
      </c>
      <c r="V9" s="38">
        <v>52.4</v>
      </c>
      <c r="W9" s="38">
        <v>47.9</v>
      </c>
      <c r="X9" s="38">
        <f>W9-V9</f>
        <v>-4.5</v>
      </c>
      <c r="Y9" s="37">
        <f>SUM(Y10:Y35)</f>
        <v>4898</v>
      </c>
      <c r="Z9" s="37">
        <f>SUM(Z10:Z35)</f>
        <v>3858</v>
      </c>
      <c r="AA9" s="39">
        <f aca="true" t="shared" si="8" ref="AA9:AA34">Z9/Y9*100</f>
        <v>78.76684360963658</v>
      </c>
      <c r="AB9" s="37">
        <f aca="true" t="shared" si="9" ref="AB9:AB34">Z9-Y9</f>
        <v>-1040</v>
      </c>
      <c r="AC9" s="40">
        <f>SUM(AC10:AC34)</f>
        <v>0</v>
      </c>
      <c r="AD9" s="40">
        <f>SUM(AD10:AD34)</f>
        <v>0</v>
      </c>
      <c r="AE9" s="39" t="e">
        <f aca="true" t="shared" si="10" ref="AE9:AE34">AD9/AC9*100</f>
        <v>#DIV/0!</v>
      </c>
      <c r="AF9" s="40">
        <f aca="true" t="shared" si="11" ref="AF9:AF19">AD9-AC9</f>
        <v>0</v>
      </c>
      <c r="AG9" s="184">
        <f>SUM(AG10:AG35)</f>
        <v>56626</v>
      </c>
      <c r="AH9" s="174">
        <f>SUM(AH10:AH35)</f>
        <v>40104</v>
      </c>
      <c r="AI9" s="173">
        <f aca="true" t="shared" si="12" ref="AI9:AI34">AH9/AG9*100</f>
        <v>70.8225903295306</v>
      </c>
      <c r="AJ9" s="174">
        <f aca="true" t="shared" si="13" ref="AJ9:AJ34">AH9-AG9</f>
        <v>-16522</v>
      </c>
      <c r="AK9" s="174">
        <f>SUM(AK10:AK35)</f>
        <v>28319</v>
      </c>
      <c r="AL9" s="174">
        <f>SUM(AL10:AL35)</f>
        <v>25908</v>
      </c>
      <c r="AM9" s="173">
        <f aca="true" t="shared" si="14" ref="AM9:AM34">AL9/AK9*100</f>
        <v>91.48628129524347</v>
      </c>
      <c r="AN9" s="174">
        <f aca="true" t="shared" si="15" ref="AN9:AN34">AL9-AK9</f>
        <v>-2411</v>
      </c>
      <c r="AO9" s="174">
        <f>SUM(AO10:AO35)</f>
        <v>18332</v>
      </c>
      <c r="AP9" s="174">
        <f>SUM(AP10:AP35)</f>
        <v>5887</v>
      </c>
      <c r="AQ9" s="173">
        <f aca="true" t="shared" si="16" ref="AQ9:AQ34">AP9/AO9*100</f>
        <v>32.11324459960724</v>
      </c>
      <c r="AR9" s="174">
        <f aca="true" t="shared" si="17" ref="AR9:AR34">AP9-AO9</f>
        <v>-12445</v>
      </c>
      <c r="AS9" s="37">
        <f>SUM(AS10:AS35)</f>
        <v>4531</v>
      </c>
      <c r="AT9" s="37">
        <f>SUM(AT10:AT35)</f>
        <v>1443</v>
      </c>
      <c r="AU9" s="39">
        <f aca="true" t="shared" si="18" ref="AU9:AU34">AT9/AS9*100</f>
        <v>31.84727433237696</v>
      </c>
      <c r="AV9" s="41">
        <f aca="true" t="shared" si="19" ref="AV9:AV34">AT9-AS9</f>
        <v>-3088</v>
      </c>
      <c r="AW9" s="43">
        <f aca="true" t="shared" si="20" ref="AW9:AW34">F9-AY9-BM9</f>
        <v>-101180</v>
      </c>
      <c r="AX9" s="44">
        <f aca="true" t="shared" si="21" ref="AX9:AX34">G9-AZ9-BN9</f>
        <v>-98136</v>
      </c>
      <c r="AY9" s="44">
        <f>SUM(AY10:AY34)</f>
        <v>110292</v>
      </c>
      <c r="AZ9" s="45">
        <f>SUM(AZ10:AZ34)</f>
        <v>108662</v>
      </c>
      <c r="BA9" s="46">
        <f>SUM(BA10:BA35)</f>
        <v>4020</v>
      </c>
      <c r="BB9" s="46">
        <f>SUM(BB10:BB35)</f>
        <v>4814</v>
      </c>
      <c r="BC9" s="47">
        <f>ROUND(BB9/BA9*100,1)</f>
        <v>119.8</v>
      </c>
      <c r="BD9" s="46">
        <f aca="true" t="shared" si="22" ref="BD9:BD34">BB9-BA9</f>
        <v>794</v>
      </c>
      <c r="BE9" s="37">
        <f>SUM(BE10:BE35)</f>
        <v>23822</v>
      </c>
      <c r="BF9" s="37">
        <f>SUM(BF10:BF35)</f>
        <v>21051</v>
      </c>
      <c r="BG9" s="39">
        <f aca="true" t="shared" si="23" ref="BG9:BG34">ROUND(BF9/BE9*100,1)</f>
        <v>88.4</v>
      </c>
      <c r="BH9" s="42">
        <f aca="true" t="shared" si="24" ref="BH9:BH34">BF9-BE9</f>
        <v>-2771</v>
      </c>
      <c r="BI9" s="42">
        <f>SUM(BI10:BI35)</f>
        <v>38335</v>
      </c>
      <c r="BJ9" s="42">
        <f>SUM(BJ10:BJ35)</f>
        <v>36132</v>
      </c>
      <c r="BK9" s="211">
        <f>ROUND(BJ9/BI9*100,1)</f>
        <v>94.3</v>
      </c>
      <c r="BL9" s="42">
        <f>BJ9-BI9</f>
        <v>-2203</v>
      </c>
      <c r="BM9" s="37">
        <f>SUM(BM10:BM35)</f>
        <v>20961</v>
      </c>
      <c r="BN9" s="37">
        <f>SUM(BN10:BN35)</f>
        <v>20437</v>
      </c>
      <c r="BO9" s="39">
        <f aca="true" t="shared" si="25" ref="BO9:BO34">BN9/BM9*100</f>
        <v>97.50011926911884</v>
      </c>
      <c r="BP9" s="37">
        <f aca="true" t="shared" si="26" ref="BP9:BP34">BN9-BM9</f>
        <v>-524</v>
      </c>
      <c r="BQ9" s="37">
        <f>SUM(BQ10:BQ35)</f>
        <v>18258</v>
      </c>
      <c r="BR9" s="37">
        <f>SUM(BR10:BR35)</f>
        <v>18346</v>
      </c>
      <c r="BS9" s="39">
        <f aca="true" t="shared" si="27" ref="BS9:BS34">BR9/BQ9*100</f>
        <v>100.48198050169788</v>
      </c>
      <c r="BT9" s="37">
        <f aca="true" t="shared" si="28" ref="BT9:BT34">BR9-BQ9</f>
        <v>88</v>
      </c>
      <c r="BU9" s="37">
        <v>3673.36</v>
      </c>
      <c r="BV9" s="37">
        <v>4337</v>
      </c>
      <c r="BW9" s="37">
        <f aca="true" t="shared" si="29" ref="BW9:BW35">BV9-BU9</f>
        <v>663.6399999999999</v>
      </c>
      <c r="BX9" s="37">
        <f>SUM(BX10:BX35)</f>
        <v>5504</v>
      </c>
      <c r="BY9" s="37">
        <f>SUM(BY10:BY35)</f>
        <v>3032</v>
      </c>
      <c r="BZ9" s="39">
        <f aca="true" t="shared" si="30" ref="BZ9:BZ34">ROUND(BY9/BX9*100,1)</f>
        <v>55.1</v>
      </c>
      <c r="CA9" s="37">
        <f aca="true" t="shared" si="31" ref="CA9:CA34">BY9-BX9</f>
        <v>-2472</v>
      </c>
      <c r="CB9" s="40">
        <v>5521</v>
      </c>
      <c r="CC9" s="40">
        <v>6296</v>
      </c>
      <c r="CD9" s="39">
        <f>ROUND(CC9/CB9*100,1)</f>
        <v>114</v>
      </c>
      <c r="CE9" s="40">
        <f>CC9-CB9</f>
        <v>775</v>
      </c>
    </row>
    <row r="10" spans="1:83" ht="21.75" customHeight="1">
      <c r="A10" s="49" t="s">
        <v>57</v>
      </c>
      <c r="B10" s="172">
        <v>1447</v>
      </c>
      <c r="C10" s="172">
        <v>1516</v>
      </c>
      <c r="D10" s="176">
        <f aca="true" t="shared" si="32" ref="D10:D35">C10/B10*100</f>
        <v>104.76848652384243</v>
      </c>
      <c r="E10" s="36">
        <f aca="true" t="shared" si="33" ref="E10:E35">C10-B10</f>
        <v>69</v>
      </c>
      <c r="F10" s="50">
        <v>1088</v>
      </c>
      <c r="G10" s="51">
        <v>1143</v>
      </c>
      <c r="H10" s="38">
        <f t="shared" si="0"/>
        <v>105.05514705882352</v>
      </c>
      <c r="I10" s="37">
        <f t="shared" si="1"/>
        <v>55</v>
      </c>
      <c r="J10" s="50">
        <v>297</v>
      </c>
      <c r="K10" s="50">
        <v>290</v>
      </c>
      <c r="L10" s="38">
        <f t="shared" si="2"/>
        <v>97.64309764309765</v>
      </c>
      <c r="M10" s="37">
        <f t="shared" si="3"/>
        <v>-7</v>
      </c>
      <c r="N10" s="50">
        <v>255</v>
      </c>
      <c r="O10" s="50">
        <v>291</v>
      </c>
      <c r="P10" s="38">
        <f t="shared" si="4"/>
        <v>114.11764705882352</v>
      </c>
      <c r="Q10" s="37">
        <f t="shared" si="5"/>
        <v>36</v>
      </c>
      <c r="R10" s="52">
        <v>49</v>
      </c>
      <c r="S10" s="50">
        <v>61</v>
      </c>
      <c r="T10" s="39">
        <f t="shared" si="6"/>
        <v>124.48979591836735</v>
      </c>
      <c r="U10" s="40">
        <f t="shared" si="7"/>
        <v>12</v>
      </c>
      <c r="V10" s="190">
        <v>19.2</v>
      </c>
      <c r="W10" s="190">
        <v>21</v>
      </c>
      <c r="X10" s="38">
        <f aca="true" t="shared" si="34" ref="X10:X35">W10-V10</f>
        <v>1.8000000000000007</v>
      </c>
      <c r="Y10" s="50">
        <v>208</v>
      </c>
      <c r="Z10" s="52">
        <v>202</v>
      </c>
      <c r="AA10" s="39">
        <f t="shared" si="8"/>
        <v>97.11538461538461</v>
      </c>
      <c r="AB10" s="37">
        <f t="shared" si="9"/>
        <v>-6</v>
      </c>
      <c r="AC10" s="40"/>
      <c r="AD10" s="40"/>
      <c r="AE10" s="39" t="e">
        <f t="shared" si="10"/>
        <v>#DIV/0!</v>
      </c>
      <c r="AF10" s="40">
        <f t="shared" si="11"/>
        <v>0</v>
      </c>
      <c r="AG10" s="183">
        <v>1539</v>
      </c>
      <c r="AH10" s="50">
        <v>1678</v>
      </c>
      <c r="AI10" s="38">
        <f t="shared" si="12"/>
        <v>109.03183885640027</v>
      </c>
      <c r="AJ10" s="37">
        <f t="shared" si="13"/>
        <v>139</v>
      </c>
      <c r="AK10" s="183">
        <v>1067</v>
      </c>
      <c r="AL10" s="50">
        <v>1109</v>
      </c>
      <c r="AM10" s="38">
        <f t="shared" si="14"/>
        <v>103.93626991565137</v>
      </c>
      <c r="AN10" s="37">
        <f t="shared" si="15"/>
        <v>42</v>
      </c>
      <c r="AO10" s="183">
        <v>271</v>
      </c>
      <c r="AP10" s="51">
        <v>0</v>
      </c>
      <c r="AQ10" s="38">
        <f t="shared" si="16"/>
        <v>0</v>
      </c>
      <c r="AR10" s="37">
        <f t="shared" si="17"/>
        <v>-271</v>
      </c>
      <c r="AS10" s="50">
        <v>184</v>
      </c>
      <c r="AT10" s="50">
        <v>130</v>
      </c>
      <c r="AU10" s="39">
        <f t="shared" si="18"/>
        <v>70.65217391304348</v>
      </c>
      <c r="AV10" s="37">
        <f t="shared" si="19"/>
        <v>-54</v>
      </c>
      <c r="AW10" s="43">
        <f t="shared" si="20"/>
        <v>-5964</v>
      </c>
      <c r="AX10" s="44">
        <f t="shared" si="21"/>
        <v>-5069</v>
      </c>
      <c r="AY10" s="44">
        <v>6287</v>
      </c>
      <c r="AZ10" s="45">
        <v>5448</v>
      </c>
      <c r="BA10" s="53">
        <v>80</v>
      </c>
      <c r="BB10" s="53">
        <v>76</v>
      </c>
      <c r="BC10" s="47">
        <f aca="true" t="shared" si="35" ref="BC10:BC34">ROUND(BB10/BA10*100,1)</f>
        <v>95</v>
      </c>
      <c r="BD10" s="46">
        <f t="shared" si="22"/>
        <v>-4</v>
      </c>
      <c r="BE10" s="54">
        <v>466</v>
      </c>
      <c r="BF10" s="50">
        <v>428</v>
      </c>
      <c r="BG10" s="39">
        <f t="shared" si="23"/>
        <v>91.8</v>
      </c>
      <c r="BH10" s="37">
        <f t="shared" si="24"/>
        <v>-38</v>
      </c>
      <c r="BI10" s="50">
        <v>1071</v>
      </c>
      <c r="BJ10" s="50">
        <v>1074</v>
      </c>
      <c r="BK10" s="211">
        <f aca="true" t="shared" si="36" ref="BK10:BK35">ROUND(BJ10/BI10*100,1)</f>
        <v>100.3</v>
      </c>
      <c r="BL10" s="42">
        <f aca="true" t="shared" si="37" ref="BL10:BL35">BJ10-BI10</f>
        <v>3</v>
      </c>
      <c r="BM10" s="50">
        <v>765</v>
      </c>
      <c r="BN10" s="50">
        <v>764</v>
      </c>
      <c r="BO10" s="39">
        <f t="shared" si="25"/>
        <v>99.86928104575163</v>
      </c>
      <c r="BP10" s="37">
        <f t="shared" si="26"/>
        <v>-1</v>
      </c>
      <c r="BQ10" s="50">
        <v>640</v>
      </c>
      <c r="BR10" s="50">
        <v>662</v>
      </c>
      <c r="BS10" s="39">
        <f t="shared" si="27"/>
        <v>103.4375</v>
      </c>
      <c r="BT10" s="37">
        <f t="shared" si="28"/>
        <v>22</v>
      </c>
      <c r="BU10" s="55">
        <v>3504.8364153627313</v>
      </c>
      <c r="BV10" s="50">
        <v>4100.3125</v>
      </c>
      <c r="BW10" s="37">
        <f t="shared" si="29"/>
        <v>595.4760846372687</v>
      </c>
      <c r="BX10" s="50">
        <v>145</v>
      </c>
      <c r="BY10" s="50">
        <v>86</v>
      </c>
      <c r="BZ10" s="39">
        <f t="shared" si="30"/>
        <v>59.3</v>
      </c>
      <c r="CA10" s="37">
        <f t="shared" si="31"/>
        <v>-59</v>
      </c>
      <c r="CB10" s="52">
        <v>4910.93</v>
      </c>
      <c r="CC10" s="52">
        <v>6407.69</v>
      </c>
      <c r="CD10" s="39">
        <f aca="true" t="shared" si="38" ref="CD10:CD35">ROUND(CC10/CB10*100,1)</f>
        <v>130.5</v>
      </c>
      <c r="CE10" s="40">
        <f aca="true" t="shared" si="39" ref="CE10:CE35">CC10-CB10</f>
        <v>1496.7599999999993</v>
      </c>
    </row>
    <row r="11" spans="1:83" ht="21.75" customHeight="1">
      <c r="A11" s="49" t="s">
        <v>58</v>
      </c>
      <c r="B11" s="172">
        <v>3135</v>
      </c>
      <c r="C11" s="172">
        <v>2641</v>
      </c>
      <c r="D11" s="176">
        <f t="shared" si="32"/>
        <v>84.24242424242424</v>
      </c>
      <c r="E11" s="36">
        <f t="shared" si="33"/>
        <v>-494</v>
      </c>
      <c r="F11" s="50">
        <v>1604</v>
      </c>
      <c r="G11" s="51">
        <v>1686</v>
      </c>
      <c r="H11" s="38">
        <f t="shared" si="0"/>
        <v>105.11221945137157</v>
      </c>
      <c r="I11" s="37">
        <f t="shared" si="1"/>
        <v>82</v>
      </c>
      <c r="J11" s="50">
        <v>667</v>
      </c>
      <c r="K11" s="50">
        <v>507</v>
      </c>
      <c r="L11" s="38">
        <f t="shared" si="2"/>
        <v>76.01199400299849</v>
      </c>
      <c r="M11" s="37">
        <f t="shared" si="3"/>
        <v>-160</v>
      </c>
      <c r="N11" s="50">
        <v>297</v>
      </c>
      <c r="O11" s="50">
        <v>358</v>
      </c>
      <c r="P11" s="38">
        <f t="shared" si="4"/>
        <v>120.53872053872054</v>
      </c>
      <c r="Q11" s="37">
        <f t="shared" si="5"/>
        <v>61</v>
      </c>
      <c r="R11" s="52">
        <v>120</v>
      </c>
      <c r="S11" s="50">
        <v>162</v>
      </c>
      <c r="T11" s="39">
        <f t="shared" si="6"/>
        <v>135</v>
      </c>
      <c r="U11" s="40">
        <f t="shared" si="7"/>
        <v>42</v>
      </c>
      <c r="V11" s="190">
        <v>40.4</v>
      </c>
      <c r="W11" s="190">
        <v>45.3</v>
      </c>
      <c r="X11" s="38">
        <f t="shared" si="34"/>
        <v>4.899999999999999</v>
      </c>
      <c r="Y11" s="50">
        <v>185</v>
      </c>
      <c r="Z11" s="52">
        <v>185</v>
      </c>
      <c r="AA11" s="39">
        <f t="shared" si="8"/>
        <v>100</v>
      </c>
      <c r="AB11" s="37">
        <f t="shared" si="9"/>
        <v>0</v>
      </c>
      <c r="AC11" s="40"/>
      <c r="AD11" s="40"/>
      <c r="AE11" s="39" t="e">
        <f t="shared" si="10"/>
        <v>#DIV/0!</v>
      </c>
      <c r="AF11" s="40">
        <f t="shared" si="11"/>
        <v>0</v>
      </c>
      <c r="AG11" s="183">
        <v>2381</v>
      </c>
      <c r="AH11" s="50">
        <v>2009</v>
      </c>
      <c r="AI11" s="38">
        <f t="shared" si="12"/>
        <v>84.37631247375053</v>
      </c>
      <c r="AJ11" s="37">
        <f t="shared" si="13"/>
        <v>-372</v>
      </c>
      <c r="AK11" s="183">
        <v>1537</v>
      </c>
      <c r="AL11" s="50">
        <v>1537</v>
      </c>
      <c r="AM11" s="38">
        <f t="shared" si="14"/>
        <v>100</v>
      </c>
      <c r="AN11" s="37">
        <f t="shared" si="15"/>
        <v>0</v>
      </c>
      <c r="AO11" s="183">
        <v>385</v>
      </c>
      <c r="AP11" s="51">
        <v>122</v>
      </c>
      <c r="AQ11" s="38">
        <f t="shared" si="16"/>
        <v>31.68831168831169</v>
      </c>
      <c r="AR11" s="37">
        <f t="shared" si="17"/>
        <v>-263</v>
      </c>
      <c r="AS11" s="50">
        <v>82</v>
      </c>
      <c r="AT11" s="50">
        <v>79</v>
      </c>
      <c r="AU11" s="39">
        <f t="shared" si="18"/>
        <v>96.34146341463415</v>
      </c>
      <c r="AV11" s="37">
        <f t="shared" si="19"/>
        <v>-3</v>
      </c>
      <c r="AW11" s="43">
        <f t="shared" si="20"/>
        <v>-2146</v>
      </c>
      <c r="AX11" s="44">
        <f t="shared" si="21"/>
        <v>-1744</v>
      </c>
      <c r="AY11" s="44">
        <v>2528</v>
      </c>
      <c r="AZ11" s="45">
        <v>2144</v>
      </c>
      <c r="BA11" s="53">
        <v>179</v>
      </c>
      <c r="BB11" s="53">
        <v>196</v>
      </c>
      <c r="BC11" s="47">
        <f t="shared" si="35"/>
        <v>109.5</v>
      </c>
      <c r="BD11" s="46">
        <f t="shared" si="22"/>
        <v>17</v>
      </c>
      <c r="BE11" s="54">
        <v>736</v>
      </c>
      <c r="BF11" s="50">
        <v>511</v>
      </c>
      <c r="BG11" s="39">
        <f t="shared" si="23"/>
        <v>69.4</v>
      </c>
      <c r="BH11" s="37">
        <f t="shared" si="24"/>
        <v>-225</v>
      </c>
      <c r="BI11" s="50">
        <v>2621</v>
      </c>
      <c r="BJ11" s="50">
        <v>1962</v>
      </c>
      <c r="BK11" s="211">
        <f t="shared" si="36"/>
        <v>74.9</v>
      </c>
      <c r="BL11" s="42">
        <f t="shared" si="37"/>
        <v>-659</v>
      </c>
      <c r="BM11" s="50">
        <v>1222</v>
      </c>
      <c r="BN11" s="50">
        <v>1286</v>
      </c>
      <c r="BO11" s="39">
        <f t="shared" si="25"/>
        <v>105.23731587561376</v>
      </c>
      <c r="BP11" s="37">
        <f t="shared" si="26"/>
        <v>64</v>
      </c>
      <c r="BQ11" s="50">
        <v>1007</v>
      </c>
      <c r="BR11" s="50">
        <v>1052</v>
      </c>
      <c r="BS11" s="39">
        <f t="shared" si="27"/>
        <v>104.4687189672294</v>
      </c>
      <c r="BT11" s="37">
        <f t="shared" si="28"/>
        <v>45</v>
      </c>
      <c r="BU11" s="55">
        <v>2980.417495029821</v>
      </c>
      <c r="BV11" s="50">
        <v>3764.425427872861</v>
      </c>
      <c r="BW11" s="37">
        <f t="shared" si="29"/>
        <v>784.0079328430397</v>
      </c>
      <c r="BX11" s="50">
        <v>266</v>
      </c>
      <c r="BY11" s="50">
        <v>104</v>
      </c>
      <c r="BZ11" s="39">
        <f t="shared" si="30"/>
        <v>39.1</v>
      </c>
      <c r="CA11" s="37">
        <f t="shared" si="31"/>
        <v>-162</v>
      </c>
      <c r="CB11" s="52">
        <v>4618.88</v>
      </c>
      <c r="CC11" s="52">
        <v>5388.44</v>
      </c>
      <c r="CD11" s="39">
        <f t="shared" si="38"/>
        <v>116.7</v>
      </c>
      <c r="CE11" s="40">
        <f t="shared" si="39"/>
        <v>769.5599999999995</v>
      </c>
    </row>
    <row r="12" spans="1:83" ht="21.75" customHeight="1">
      <c r="A12" s="49" t="s">
        <v>59</v>
      </c>
      <c r="B12" s="172">
        <v>3903</v>
      </c>
      <c r="C12" s="172">
        <v>4434</v>
      </c>
      <c r="D12" s="176">
        <f t="shared" si="32"/>
        <v>113.60491929285166</v>
      </c>
      <c r="E12" s="36">
        <f t="shared" si="33"/>
        <v>531</v>
      </c>
      <c r="F12" s="50">
        <v>1847</v>
      </c>
      <c r="G12" s="51">
        <v>1689</v>
      </c>
      <c r="H12" s="38">
        <f t="shared" si="0"/>
        <v>91.44558743909042</v>
      </c>
      <c r="I12" s="37">
        <f t="shared" si="1"/>
        <v>-158</v>
      </c>
      <c r="J12" s="50">
        <v>666</v>
      </c>
      <c r="K12" s="50">
        <v>541</v>
      </c>
      <c r="L12" s="38">
        <f t="shared" si="2"/>
        <v>81.23123123123122</v>
      </c>
      <c r="M12" s="37">
        <f t="shared" si="3"/>
        <v>-125</v>
      </c>
      <c r="N12" s="50">
        <v>356</v>
      </c>
      <c r="O12" s="50">
        <v>501</v>
      </c>
      <c r="P12" s="38">
        <f t="shared" si="4"/>
        <v>140.73033707865167</v>
      </c>
      <c r="Q12" s="37">
        <f t="shared" si="5"/>
        <v>145</v>
      </c>
      <c r="R12" s="52">
        <v>156</v>
      </c>
      <c r="S12" s="50">
        <v>160</v>
      </c>
      <c r="T12" s="39">
        <f t="shared" si="6"/>
        <v>102.56410256410255</v>
      </c>
      <c r="U12" s="40">
        <f t="shared" si="7"/>
        <v>4</v>
      </c>
      <c r="V12" s="190">
        <v>43.8</v>
      </c>
      <c r="W12" s="190">
        <v>31.9</v>
      </c>
      <c r="X12" s="38">
        <f t="shared" si="34"/>
        <v>-11.899999999999999</v>
      </c>
      <c r="Y12" s="50">
        <v>431</v>
      </c>
      <c r="Z12" s="52">
        <v>214</v>
      </c>
      <c r="AA12" s="39">
        <f t="shared" si="8"/>
        <v>49.651972157772626</v>
      </c>
      <c r="AB12" s="37">
        <f t="shared" si="9"/>
        <v>-217</v>
      </c>
      <c r="AC12" s="40"/>
      <c r="AD12" s="40"/>
      <c r="AE12" s="39" t="e">
        <f t="shared" si="10"/>
        <v>#DIV/0!</v>
      </c>
      <c r="AF12" s="40">
        <f t="shared" si="11"/>
        <v>0</v>
      </c>
      <c r="AG12" s="183">
        <v>2457</v>
      </c>
      <c r="AH12" s="50">
        <v>857</v>
      </c>
      <c r="AI12" s="38">
        <f t="shared" si="12"/>
        <v>34.87993487993488</v>
      </c>
      <c r="AJ12" s="37">
        <f t="shared" si="13"/>
        <v>-1600</v>
      </c>
      <c r="AK12" s="183">
        <v>1756</v>
      </c>
      <c r="AL12" s="50">
        <v>828</v>
      </c>
      <c r="AM12" s="38">
        <f t="shared" si="14"/>
        <v>47.15261958997722</v>
      </c>
      <c r="AN12" s="37">
        <f t="shared" si="15"/>
        <v>-928</v>
      </c>
      <c r="AO12" s="183">
        <v>0</v>
      </c>
      <c r="AP12" s="51">
        <v>0</v>
      </c>
      <c r="AQ12" s="38" t="s">
        <v>86</v>
      </c>
      <c r="AR12" s="37">
        <f t="shared" si="17"/>
        <v>0</v>
      </c>
      <c r="AS12" s="50">
        <v>361</v>
      </c>
      <c r="AT12" s="50">
        <v>12</v>
      </c>
      <c r="AU12" s="39">
        <f t="shared" si="18"/>
        <v>3.32409972299169</v>
      </c>
      <c r="AV12" s="37">
        <f t="shared" si="19"/>
        <v>-349</v>
      </c>
      <c r="AW12" s="43">
        <f t="shared" si="20"/>
        <v>-10292</v>
      </c>
      <c r="AX12" s="44">
        <f t="shared" si="21"/>
        <v>-10940</v>
      </c>
      <c r="AY12" s="44">
        <v>10657</v>
      </c>
      <c r="AZ12" s="45">
        <v>11455</v>
      </c>
      <c r="BA12" s="53">
        <v>158</v>
      </c>
      <c r="BB12" s="53">
        <v>165</v>
      </c>
      <c r="BC12" s="47">
        <f t="shared" si="35"/>
        <v>104.4</v>
      </c>
      <c r="BD12" s="46">
        <f t="shared" si="22"/>
        <v>7</v>
      </c>
      <c r="BE12" s="54">
        <v>798</v>
      </c>
      <c r="BF12" s="50">
        <v>727</v>
      </c>
      <c r="BG12" s="39">
        <f t="shared" si="23"/>
        <v>91.1</v>
      </c>
      <c r="BH12" s="37">
        <f t="shared" si="24"/>
        <v>-71</v>
      </c>
      <c r="BI12" s="50">
        <v>3535</v>
      </c>
      <c r="BJ12" s="50">
        <v>3277</v>
      </c>
      <c r="BK12" s="211">
        <f t="shared" si="36"/>
        <v>92.7</v>
      </c>
      <c r="BL12" s="42">
        <f t="shared" si="37"/>
        <v>-258</v>
      </c>
      <c r="BM12" s="50">
        <v>1482</v>
      </c>
      <c r="BN12" s="50">
        <v>1174</v>
      </c>
      <c r="BO12" s="39">
        <f t="shared" si="25"/>
        <v>79.21727395411607</v>
      </c>
      <c r="BP12" s="37">
        <f t="shared" si="26"/>
        <v>-308</v>
      </c>
      <c r="BQ12" s="50">
        <v>1348</v>
      </c>
      <c r="BR12" s="50">
        <v>1090</v>
      </c>
      <c r="BS12" s="39">
        <f t="shared" si="27"/>
        <v>80.86053412462908</v>
      </c>
      <c r="BT12" s="37">
        <f t="shared" si="28"/>
        <v>-258</v>
      </c>
      <c r="BU12" s="55">
        <v>3831.736872475476</v>
      </c>
      <c r="BV12" s="50">
        <v>4453.239436619719</v>
      </c>
      <c r="BW12" s="37">
        <f t="shared" si="29"/>
        <v>621.5025641442426</v>
      </c>
      <c r="BX12" s="50">
        <v>226</v>
      </c>
      <c r="BY12" s="50">
        <v>126</v>
      </c>
      <c r="BZ12" s="39">
        <f t="shared" si="30"/>
        <v>55.8</v>
      </c>
      <c r="CA12" s="37">
        <f t="shared" si="31"/>
        <v>-100</v>
      </c>
      <c r="CB12" s="52">
        <v>5906.04</v>
      </c>
      <c r="CC12" s="52">
        <v>7485.9</v>
      </c>
      <c r="CD12" s="39">
        <f t="shared" si="38"/>
        <v>126.7</v>
      </c>
      <c r="CE12" s="40">
        <f t="shared" si="39"/>
        <v>1579.8599999999997</v>
      </c>
    </row>
    <row r="13" spans="1:83" ht="21.75" customHeight="1">
      <c r="A13" s="49" t="s">
        <v>60</v>
      </c>
      <c r="B13" s="172">
        <v>722</v>
      </c>
      <c r="C13" s="172">
        <v>848</v>
      </c>
      <c r="D13" s="176">
        <f t="shared" si="32"/>
        <v>117.45152354570638</v>
      </c>
      <c r="E13" s="36">
        <f t="shared" si="33"/>
        <v>126</v>
      </c>
      <c r="F13" s="50">
        <v>410</v>
      </c>
      <c r="G13" s="51">
        <v>444</v>
      </c>
      <c r="H13" s="38">
        <f t="shared" si="0"/>
        <v>108.29268292682927</v>
      </c>
      <c r="I13" s="37">
        <f t="shared" si="1"/>
        <v>34</v>
      </c>
      <c r="J13" s="50">
        <v>145</v>
      </c>
      <c r="K13" s="50">
        <v>152</v>
      </c>
      <c r="L13" s="38">
        <f t="shared" si="2"/>
        <v>104.82758620689656</v>
      </c>
      <c r="M13" s="37">
        <f t="shared" si="3"/>
        <v>7</v>
      </c>
      <c r="N13" s="50">
        <v>141</v>
      </c>
      <c r="O13" s="50">
        <v>247</v>
      </c>
      <c r="P13" s="38">
        <f t="shared" si="4"/>
        <v>175.17730496453902</v>
      </c>
      <c r="Q13" s="37">
        <f t="shared" si="5"/>
        <v>106</v>
      </c>
      <c r="R13" s="52">
        <v>87</v>
      </c>
      <c r="S13" s="50">
        <v>160</v>
      </c>
      <c r="T13" s="39">
        <f t="shared" si="6"/>
        <v>183.90804597701148</v>
      </c>
      <c r="U13" s="40">
        <f t="shared" si="7"/>
        <v>73</v>
      </c>
      <c r="V13" s="190">
        <v>61.7</v>
      </c>
      <c r="W13" s="190">
        <v>64.8</v>
      </c>
      <c r="X13" s="38">
        <f t="shared" si="34"/>
        <v>3.0999999999999943</v>
      </c>
      <c r="Y13" s="50">
        <v>65</v>
      </c>
      <c r="Z13" s="52">
        <v>78</v>
      </c>
      <c r="AA13" s="39">
        <f t="shared" si="8"/>
        <v>120</v>
      </c>
      <c r="AB13" s="37">
        <f t="shared" si="9"/>
        <v>13</v>
      </c>
      <c r="AC13" s="40"/>
      <c r="AD13" s="40"/>
      <c r="AE13" s="39" t="e">
        <f t="shared" si="10"/>
        <v>#DIV/0!</v>
      </c>
      <c r="AF13" s="40">
        <f t="shared" si="11"/>
        <v>0</v>
      </c>
      <c r="AG13" s="183">
        <v>1482</v>
      </c>
      <c r="AH13" s="50">
        <v>1183</v>
      </c>
      <c r="AI13" s="38">
        <f t="shared" si="12"/>
        <v>79.82456140350878</v>
      </c>
      <c r="AJ13" s="37">
        <f t="shared" si="13"/>
        <v>-299</v>
      </c>
      <c r="AK13" s="183">
        <v>399</v>
      </c>
      <c r="AL13" s="50">
        <v>414</v>
      </c>
      <c r="AM13" s="38">
        <f t="shared" si="14"/>
        <v>103.7593984962406</v>
      </c>
      <c r="AN13" s="37">
        <f t="shared" si="15"/>
        <v>15</v>
      </c>
      <c r="AO13" s="183">
        <v>700</v>
      </c>
      <c r="AP13" s="51">
        <v>333</v>
      </c>
      <c r="AQ13" s="38">
        <f t="shared" si="16"/>
        <v>47.57142857142857</v>
      </c>
      <c r="AR13" s="37">
        <f t="shared" si="17"/>
        <v>-367</v>
      </c>
      <c r="AS13" s="50">
        <v>49</v>
      </c>
      <c r="AT13" s="50">
        <v>40</v>
      </c>
      <c r="AU13" s="39">
        <f t="shared" si="18"/>
        <v>81.63265306122449</v>
      </c>
      <c r="AV13" s="37">
        <f t="shared" si="19"/>
        <v>-9</v>
      </c>
      <c r="AW13" s="43">
        <f t="shared" si="20"/>
        <v>-3738</v>
      </c>
      <c r="AX13" s="44">
        <f t="shared" si="21"/>
        <v>-4897</v>
      </c>
      <c r="AY13" s="44">
        <v>3851</v>
      </c>
      <c r="AZ13" s="45">
        <v>5053</v>
      </c>
      <c r="BA13" s="53">
        <v>79</v>
      </c>
      <c r="BB13" s="53">
        <v>81</v>
      </c>
      <c r="BC13" s="47">
        <f t="shared" si="35"/>
        <v>102.5</v>
      </c>
      <c r="BD13" s="46">
        <f t="shared" si="22"/>
        <v>2</v>
      </c>
      <c r="BE13" s="54">
        <v>266</v>
      </c>
      <c r="BF13" s="50">
        <v>290</v>
      </c>
      <c r="BG13" s="39">
        <f t="shared" si="23"/>
        <v>109</v>
      </c>
      <c r="BH13" s="37">
        <f t="shared" si="24"/>
        <v>24</v>
      </c>
      <c r="BI13" s="50">
        <v>521</v>
      </c>
      <c r="BJ13" s="50">
        <v>526</v>
      </c>
      <c r="BK13" s="211">
        <f t="shared" si="36"/>
        <v>101</v>
      </c>
      <c r="BL13" s="42">
        <f t="shared" si="37"/>
        <v>5</v>
      </c>
      <c r="BM13" s="50">
        <v>297</v>
      </c>
      <c r="BN13" s="50">
        <v>288</v>
      </c>
      <c r="BO13" s="39">
        <f t="shared" si="25"/>
        <v>96.96969696969697</v>
      </c>
      <c r="BP13" s="37">
        <f t="shared" si="26"/>
        <v>-9</v>
      </c>
      <c r="BQ13" s="50">
        <v>247</v>
      </c>
      <c r="BR13" s="50">
        <v>264</v>
      </c>
      <c r="BS13" s="39">
        <f t="shared" si="27"/>
        <v>106.88259109311741</v>
      </c>
      <c r="BT13" s="37">
        <f t="shared" si="28"/>
        <v>17</v>
      </c>
      <c r="BU13" s="55">
        <v>2740.084388185654</v>
      </c>
      <c r="BV13" s="50">
        <v>3667.7130044843047</v>
      </c>
      <c r="BW13" s="37">
        <f t="shared" si="29"/>
        <v>927.6286162986507</v>
      </c>
      <c r="BX13" s="50">
        <v>68</v>
      </c>
      <c r="BY13" s="50">
        <v>36</v>
      </c>
      <c r="BZ13" s="39">
        <f t="shared" si="30"/>
        <v>52.9</v>
      </c>
      <c r="CA13" s="37">
        <f t="shared" si="31"/>
        <v>-32</v>
      </c>
      <c r="CB13" s="52">
        <v>5137.79</v>
      </c>
      <c r="CC13" s="52">
        <v>5697.99</v>
      </c>
      <c r="CD13" s="39">
        <f t="shared" si="38"/>
        <v>110.9</v>
      </c>
      <c r="CE13" s="40">
        <f t="shared" si="39"/>
        <v>560.1999999999998</v>
      </c>
    </row>
    <row r="14" spans="1:84" s="18" customFormat="1" ht="21.75" customHeight="1">
      <c r="A14" s="49" t="s">
        <v>61</v>
      </c>
      <c r="B14" s="172">
        <v>881</v>
      </c>
      <c r="C14" s="172">
        <v>913</v>
      </c>
      <c r="D14" s="176">
        <f t="shared" si="32"/>
        <v>103.6322360953462</v>
      </c>
      <c r="E14" s="36">
        <f t="shared" si="33"/>
        <v>32</v>
      </c>
      <c r="F14" s="50">
        <v>713</v>
      </c>
      <c r="G14" s="51">
        <v>746</v>
      </c>
      <c r="H14" s="38">
        <f t="shared" si="0"/>
        <v>104.62833099579242</v>
      </c>
      <c r="I14" s="37">
        <f t="shared" si="1"/>
        <v>33</v>
      </c>
      <c r="J14" s="50">
        <v>217</v>
      </c>
      <c r="K14" s="50">
        <v>201</v>
      </c>
      <c r="L14" s="38">
        <f t="shared" si="2"/>
        <v>92.62672811059907</v>
      </c>
      <c r="M14" s="37">
        <f t="shared" si="3"/>
        <v>-16</v>
      </c>
      <c r="N14" s="50">
        <v>283</v>
      </c>
      <c r="O14" s="50">
        <v>292</v>
      </c>
      <c r="P14" s="38">
        <f t="shared" si="4"/>
        <v>103.18021201413427</v>
      </c>
      <c r="Q14" s="37">
        <f t="shared" si="5"/>
        <v>9</v>
      </c>
      <c r="R14" s="52">
        <v>83</v>
      </c>
      <c r="S14" s="50">
        <v>79</v>
      </c>
      <c r="T14" s="39">
        <f t="shared" si="6"/>
        <v>95.18072289156626</v>
      </c>
      <c r="U14" s="40">
        <f t="shared" si="7"/>
        <v>-4</v>
      </c>
      <c r="V14" s="190">
        <v>29.3</v>
      </c>
      <c r="W14" s="190">
        <v>27.1</v>
      </c>
      <c r="X14" s="38">
        <f t="shared" si="34"/>
        <v>-2.1999999999999993</v>
      </c>
      <c r="Y14" s="50">
        <v>202</v>
      </c>
      <c r="Z14" s="52">
        <v>177</v>
      </c>
      <c r="AA14" s="39">
        <f t="shared" si="8"/>
        <v>87.62376237623762</v>
      </c>
      <c r="AB14" s="37">
        <f t="shared" si="9"/>
        <v>-25</v>
      </c>
      <c r="AC14" s="40"/>
      <c r="AD14" s="40"/>
      <c r="AE14" s="39" t="e">
        <f t="shared" si="10"/>
        <v>#DIV/0!</v>
      </c>
      <c r="AF14" s="40">
        <f t="shared" si="11"/>
        <v>0</v>
      </c>
      <c r="AG14" s="183">
        <v>824</v>
      </c>
      <c r="AH14" s="50">
        <v>727</v>
      </c>
      <c r="AI14" s="38">
        <f t="shared" si="12"/>
        <v>88.22815533980582</v>
      </c>
      <c r="AJ14" s="37">
        <f t="shared" si="13"/>
        <v>-97</v>
      </c>
      <c r="AK14" s="183">
        <v>704</v>
      </c>
      <c r="AL14" s="50">
        <v>719</v>
      </c>
      <c r="AM14" s="38">
        <f t="shared" si="14"/>
        <v>102.13068181818181</v>
      </c>
      <c r="AN14" s="37">
        <f t="shared" si="15"/>
        <v>15</v>
      </c>
      <c r="AO14" s="183">
        <v>93</v>
      </c>
      <c r="AP14" s="51">
        <v>0</v>
      </c>
      <c r="AQ14" s="38">
        <f t="shared" si="16"/>
        <v>0</v>
      </c>
      <c r="AR14" s="37">
        <f t="shared" si="17"/>
        <v>-93</v>
      </c>
      <c r="AS14" s="50">
        <v>97</v>
      </c>
      <c r="AT14" s="50">
        <v>15</v>
      </c>
      <c r="AU14" s="39">
        <f t="shared" si="18"/>
        <v>15.463917525773196</v>
      </c>
      <c r="AV14" s="37">
        <f t="shared" si="19"/>
        <v>-82</v>
      </c>
      <c r="AW14" s="43">
        <f t="shared" si="20"/>
        <v>-3512</v>
      </c>
      <c r="AX14" s="44">
        <f t="shared" si="21"/>
        <v>-2879</v>
      </c>
      <c r="AY14" s="44">
        <v>3802</v>
      </c>
      <c r="AZ14" s="45">
        <v>3180</v>
      </c>
      <c r="BA14" s="53">
        <v>76</v>
      </c>
      <c r="BB14" s="53">
        <v>99</v>
      </c>
      <c r="BC14" s="47">
        <f t="shared" si="35"/>
        <v>130.3</v>
      </c>
      <c r="BD14" s="46">
        <f t="shared" si="22"/>
        <v>23</v>
      </c>
      <c r="BE14" s="54">
        <v>386</v>
      </c>
      <c r="BF14" s="50">
        <v>388</v>
      </c>
      <c r="BG14" s="39">
        <f t="shared" si="23"/>
        <v>100.5</v>
      </c>
      <c r="BH14" s="37">
        <f t="shared" si="24"/>
        <v>2</v>
      </c>
      <c r="BI14" s="50">
        <v>504</v>
      </c>
      <c r="BJ14" s="50">
        <v>526</v>
      </c>
      <c r="BK14" s="211">
        <f t="shared" si="36"/>
        <v>104.4</v>
      </c>
      <c r="BL14" s="42">
        <f t="shared" si="37"/>
        <v>22</v>
      </c>
      <c r="BM14" s="50">
        <v>423</v>
      </c>
      <c r="BN14" s="50">
        <v>445</v>
      </c>
      <c r="BO14" s="39">
        <f t="shared" si="25"/>
        <v>105.20094562647755</v>
      </c>
      <c r="BP14" s="37">
        <f t="shared" si="26"/>
        <v>22</v>
      </c>
      <c r="BQ14" s="50">
        <v>370</v>
      </c>
      <c r="BR14" s="50">
        <v>418</v>
      </c>
      <c r="BS14" s="39">
        <f t="shared" si="27"/>
        <v>112.97297297297297</v>
      </c>
      <c r="BT14" s="37">
        <f t="shared" si="28"/>
        <v>48</v>
      </c>
      <c r="BU14" s="55">
        <v>3484.8552338530067</v>
      </c>
      <c r="BV14" s="50">
        <v>4062.3563218390805</v>
      </c>
      <c r="BW14" s="37">
        <f t="shared" si="29"/>
        <v>577.5010879860738</v>
      </c>
      <c r="BX14" s="50">
        <v>82</v>
      </c>
      <c r="BY14" s="50">
        <v>83</v>
      </c>
      <c r="BZ14" s="39">
        <f t="shared" si="30"/>
        <v>101.2</v>
      </c>
      <c r="CA14" s="37">
        <f t="shared" si="31"/>
        <v>1</v>
      </c>
      <c r="CB14" s="52">
        <v>5202.9</v>
      </c>
      <c r="CC14" s="52">
        <v>5175.79</v>
      </c>
      <c r="CD14" s="39">
        <f t="shared" si="38"/>
        <v>99.5</v>
      </c>
      <c r="CE14" s="40">
        <f t="shared" si="39"/>
        <v>-27.109999999999673</v>
      </c>
      <c r="CF14" s="13"/>
    </row>
    <row r="15" spans="1:84" s="18" customFormat="1" ht="21.75" customHeight="1">
      <c r="A15" s="49" t="s">
        <v>62</v>
      </c>
      <c r="B15" s="172">
        <v>1411</v>
      </c>
      <c r="C15" s="172">
        <v>1437</v>
      </c>
      <c r="D15" s="176">
        <f t="shared" si="32"/>
        <v>101.84266477675408</v>
      </c>
      <c r="E15" s="36">
        <f t="shared" si="33"/>
        <v>26</v>
      </c>
      <c r="F15" s="50">
        <v>1115</v>
      </c>
      <c r="G15" s="51">
        <v>1100</v>
      </c>
      <c r="H15" s="38">
        <f t="shared" si="0"/>
        <v>98.65470852017937</v>
      </c>
      <c r="I15" s="37">
        <f t="shared" si="1"/>
        <v>-15</v>
      </c>
      <c r="J15" s="50">
        <v>325</v>
      </c>
      <c r="K15" s="50">
        <v>340</v>
      </c>
      <c r="L15" s="38">
        <f t="shared" si="2"/>
        <v>104.61538461538463</v>
      </c>
      <c r="M15" s="37">
        <f t="shared" si="3"/>
        <v>15</v>
      </c>
      <c r="N15" s="50">
        <v>359</v>
      </c>
      <c r="O15" s="50">
        <v>433</v>
      </c>
      <c r="P15" s="38">
        <f t="shared" si="4"/>
        <v>120.61281337047353</v>
      </c>
      <c r="Q15" s="37">
        <f t="shared" si="5"/>
        <v>74</v>
      </c>
      <c r="R15" s="52">
        <v>198</v>
      </c>
      <c r="S15" s="50">
        <v>238</v>
      </c>
      <c r="T15" s="39">
        <f t="shared" si="6"/>
        <v>120.2020202020202</v>
      </c>
      <c r="U15" s="40">
        <f t="shared" si="7"/>
        <v>40</v>
      </c>
      <c r="V15" s="190">
        <v>55.2</v>
      </c>
      <c r="W15" s="190">
        <v>55</v>
      </c>
      <c r="X15" s="38">
        <f t="shared" si="34"/>
        <v>-0.20000000000000284</v>
      </c>
      <c r="Y15" s="50">
        <v>182</v>
      </c>
      <c r="Z15" s="52">
        <v>158</v>
      </c>
      <c r="AA15" s="39">
        <f t="shared" si="8"/>
        <v>86.81318681318682</v>
      </c>
      <c r="AB15" s="37">
        <f t="shared" si="9"/>
        <v>-24</v>
      </c>
      <c r="AC15" s="40"/>
      <c r="AD15" s="40"/>
      <c r="AE15" s="39" t="e">
        <f t="shared" si="10"/>
        <v>#DIV/0!</v>
      </c>
      <c r="AF15" s="40">
        <f t="shared" si="11"/>
        <v>0</v>
      </c>
      <c r="AG15" s="183">
        <v>1802</v>
      </c>
      <c r="AH15" s="50">
        <v>1494</v>
      </c>
      <c r="AI15" s="38">
        <f t="shared" si="12"/>
        <v>82.90788013318536</v>
      </c>
      <c r="AJ15" s="37">
        <f t="shared" si="13"/>
        <v>-308</v>
      </c>
      <c r="AK15" s="183">
        <v>1025</v>
      </c>
      <c r="AL15" s="50">
        <v>902</v>
      </c>
      <c r="AM15" s="38">
        <f t="shared" si="14"/>
        <v>88</v>
      </c>
      <c r="AN15" s="37">
        <f t="shared" si="15"/>
        <v>-123</v>
      </c>
      <c r="AO15" s="183">
        <v>482</v>
      </c>
      <c r="AP15" s="51">
        <v>288</v>
      </c>
      <c r="AQ15" s="38">
        <f t="shared" si="16"/>
        <v>59.75103734439834</v>
      </c>
      <c r="AR15" s="37">
        <f t="shared" si="17"/>
        <v>-194</v>
      </c>
      <c r="AS15" s="50">
        <v>125</v>
      </c>
      <c r="AT15" s="50">
        <v>119</v>
      </c>
      <c r="AU15" s="39">
        <f t="shared" si="18"/>
        <v>95.19999999999999</v>
      </c>
      <c r="AV15" s="37">
        <f t="shared" si="19"/>
        <v>-6</v>
      </c>
      <c r="AW15" s="43">
        <f t="shared" si="20"/>
        <v>-1333</v>
      </c>
      <c r="AX15" s="44">
        <f t="shared" si="21"/>
        <v>-1125</v>
      </c>
      <c r="AY15" s="44">
        <v>1639</v>
      </c>
      <c r="AZ15" s="45">
        <v>1439</v>
      </c>
      <c r="BA15" s="53">
        <v>138</v>
      </c>
      <c r="BB15" s="53">
        <v>162</v>
      </c>
      <c r="BC15" s="47">
        <f t="shared" si="35"/>
        <v>117.4</v>
      </c>
      <c r="BD15" s="46">
        <f t="shared" si="22"/>
        <v>24</v>
      </c>
      <c r="BE15" s="54">
        <v>565</v>
      </c>
      <c r="BF15" s="50">
        <v>535</v>
      </c>
      <c r="BG15" s="39">
        <f t="shared" si="23"/>
        <v>94.7</v>
      </c>
      <c r="BH15" s="37">
        <f t="shared" si="24"/>
        <v>-30</v>
      </c>
      <c r="BI15" s="50">
        <v>901</v>
      </c>
      <c r="BJ15" s="50">
        <v>827</v>
      </c>
      <c r="BK15" s="211">
        <f t="shared" si="36"/>
        <v>91.8</v>
      </c>
      <c r="BL15" s="42">
        <f t="shared" si="37"/>
        <v>-74</v>
      </c>
      <c r="BM15" s="50">
        <v>809</v>
      </c>
      <c r="BN15" s="50">
        <v>786</v>
      </c>
      <c r="BO15" s="39">
        <f t="shared" si="25"/>
        <v>97.15698393077874</v>
      </c>
      <c r="BP15" s="37">
        <f t="shared" si="26"/>
        <v>-23</v>
      </c>
      <c r="BQ15" s="50">
        <v>722</v>
      </c>
      <c r="BR15" s="50">
        <v>712</v>
      </c>
      <c r="BS15" s="39">
        <f t="shared" si="27"/>
        <v>98.61495844875347</v>
      </c>
      <c r="BT15" s="37">
        <f t="shared" si="28"/>
        <v>-10</v>
      </c>
      <c r="BU15" s="55">
        <v>3450.771208226221</v>
      </c>
      <c r="BV15" s="50">
        <v>4383.2402234636875</v>
      </c>
      <c r="BW15" s="37">
        <f t="shared" si="29"/>
        <v>932.4690152374665</v>
      </c>
      <c r="BX15" s="50">
        <v>143</v>
      </c>
      <c r="BY15" s="50">
        <v>91</v>
      </c>
      <c r="BZ15" s="39">
        <f t="shared" si="30"/>
        <v>63.6</v>
      </c>
      <c r="CA15" s="37">
        <f t="shared" si="31"/>
        <v>-52</v>
      </c>
      <c r="CB15" s="52">
        <v>5158.69</v>
      </c>
      <c r="CC15" s="52">
        <v>5579.16</v>
      </c>
      <c r="CD15" s="39">
        <f t="shared" si="38"/>
        <v>108.2</v>
      </c>
      <c r="CE15" s="40">
        <f t="shared" si="39"/>
        <v>420.47000000000025</v>
      </c>
      <c r="CF15" s="13"/>
    </row>
    <row r="16" spans="1:84" s="18" customFormat="1" ht="21.75" customHeight="1">
      <c r="A16" s="49" t="s">
        <v>63</v>
      </c>
      <c r="B16" s="172">
        <v>1912</v>
      </c>
      <c r="C16" s="172">
        <v>1705</v>
      </c>
      <c r="D16" s="176">
        <f t="shared" si="32"/>
        <v>89.17364016736403</v>
      </c>
      <c r="E16" s="36">
        <f t="shared" si="33"/>
        <v>-207</v>
      </c>
      <c r="F16" s="50">
        <v>1389</v>
      </c>
      <c r="G16" s="51">
        <v>1250</v>
      </c>
      <c r="H16" s="38">
        <f t="shared" si="0"/>
        <v>89.99280057595392</v>
      </c>
      <c r="I16" s="37">
        <f t="shared" si="1"/>
        <v>-139</v>
      </c>
      <c r="J16" s="50">
        <v>554</v>
      </c>
      <c r="K16" s="50">
        <v>477</v>
      </c>
      <c r="L16" s="38">
        <f t="shared" si="2"/>
        <v>86.10108303249098</v>
      </c>
      <c r="M16" s="37">
        <f t="shared" si="3"/>
        <v>-77</v>
      </c>
      <c r="N16" s="50">
        <v>382</v>
      </c>
      <c r="O16" s="50">
        <v>548</v>
      </c>
      <c r="P16" s="38">
        <f t="shared" si="4"/>
        <v>143.45549738219896</v>
      </c>
      <c r="Q16" s="37">
        <f t="shared" si="5"/>
        <v>166</v>
      </c>
      <c r="R16" s="52">
        <v>216</v>
      </c>
      <c r="S16" s="50">
        <v>229</v>
      </c>
      <c r="T16" s="39">
        <f t="shared" si="6"/>
        <v>106.0185185185185</v>
      </c>
      <c r="U16" s="40">
        <f t="shared" si="7"/>
        <v>13</v>
      </c>
      <c r="V16" s="190">
        <v>56.5</v>
      </c>
      <c r="W16" s="190">
        <v>41.8</v>
      </c>
      <c r="X16" s="38">
        <f t="shared" si="34"/>
        <v>-14.700000000000003</v>
      </c>
      <c r="Y16" s="50">
        <v>163</v>
      </c>
      <c r="Z16" s="52">
        <v>194</v>
      </c>
      <c r="AA16" s="39">
        <f t="shared" si="8"/>
        <v>119.01840490797547</v>
      </c>
      <c r="AB16" s="37">
        <f t="shared" si="9"/>
        <v>31</v>
      </c>
      <c r="AC16" s="40"/>
      <c r="AD16" s="40"/>
      <c r="AE16" s="39" t="e">
        <f t="shared" si="10"/>
        <v>#DIV/0!</v>
      </c>
      <c r="AF16" s="40">
        <f t="shared" si="11"/>
        <v>0</v>
      </c>
      <c r="AG16" s="183">
        <v>1976</v>
      </c>
      <c r="AH16" s="50">
        <v>1388</v>
      </c>
      <c r="AI16" s="38">
        <f t="shared" si="12"/>
        <v>70.24291497975709</v>
      </c>
      <c r="AJ16" s="37">
        <f t="shared" si="13"/>
        <v>-588</v>
      </c>
      <c r="AK16" s="183">
        <v>1304</v>
      </c>
      <c r="AL16" s="50">
        <v>1094</v>
      </c>
      <c r="AM16" s="38">
        <f t="shared" si="14"/>
        <v>83.8957055214724</v>
      </c>
      <c r="AN16" s="37">
        <f t="shared" si="15"/>
        <v>-210</v>
      </c>
      <c r="AO16" s="183">
        <v>237</v>
      </c>
      <c r="AP16" s="51">
        <v>18</v>
      </c>
      <c r="AQ16" s="38">
        <f t="shared" si="16"/>
        <v>7.59493670886076</v>
      </c>
      <c r="AR16" s="37">
        <f t="shared" si="17"/>
        <v>-219</v>
      </c>
      <c r="AS16" s="50">
        <v>362</v>
      </c>
      <c r="AT16" s="50">
        <v>117</v>
      </c>
      <c r="AU16" s="39">
        <f t="shared" si="18"/>
        <v>32.32044198895028</v>
      </c>
      <c r="AV16" s="37">
        <f t="shared" si="19"/>
        <v>-245</v>
      </c>
      <c r="AW16" s="43">
        <f t="shared" si="20"/>
        <v>-6562</v>
      </c>
      <c r="AX16" s="44">
        <f t="shared" si="21"/>
        <v>-6304</v>
      </c>
      <c r="AY16" s="44">
        <v>6848</v>
      </c>
      <c r="AZ16" s="45">
        <v>6742</v>
      </c>
      <c r="BA16" s="53">
        <v>144</v>
      </c>
      <c r="BB16" s="53">
        <v>145</v>
      </c>
      <c r="BC16" s="47">
        <f t="shared" si="35"/>
        <v>100.7</v>
      </c>
      <c r="BD16" s="46">
        <f t="shared" si="22"/>
        <v>1</v>
      </c>
      <c r="BE16" s="54">
        <v>703</v>
      </c>
      <c r="BF16" s="50">
        <v>780</v>
      </c>
      <c r="BG16" s="39">
        <f t="shared" si="23"/>
        <v>111</v>
      </c>
      <c r="BH16" s="37">
        <f t="shared" si="24"/>
        <v>77</v>
      </c>
      <c r="BI16" s="50">
        <v>1407</v>
      </c>
      <c r="BJ16" s="50">
        <v>1045</v>
      </c>
      <c r="BK16" s="211">
        <f t="shared" si="36"/>
        <v>74.3</v>
      </c>
      <c r="BL16" s="42">
        <f t="shared" si="37"/>
        <v>-362</v>
      </c>
      <c r="BM16" s="50">
        <v>1103</v>
      </c>
      <c r="BN16" s="50">
        <v>812</v>
      </c>
      <c r="BO16" s="39">
        <f t="shared" si="25"/>
        <v>73.61740707162284</v>
      </c>
      <c r="BP16" s="37">
        <f t="shared" si="26"/>
        <v>-291</v>
      </c>
      <c r="BQ16" s="50">
        <v>1012</v>
      </c>
      <c r="BR16" s="50">
        <v>750</v>
      </c>
      <c r="BS16" s="39">
        <f t="shared" si="27"/>
        <v>74.1106719367589</v>
      </c>
      <c r="BT16" s="37">
        <f t="shared" si="28"/>
        <v>-262</v>
      </c>
      <c r="BU16" s="55">
        <v>3847.6578411405294</v>
      </c>
      <c r="BV16" s="50">
        <v>4392.558139534884</v>
      </c>
      <c r="BW16" s="37">
        <f t="shared" si="29"/>
        <v>544.9002983943542</v>
      </c>
      <c r="BX16" s="50">
        <v>130</v>
      </c>
      <c r="BY16" s="50">
        <v>143</v>
      </c>
      <c r="BZ16" s="39">
        <f t="shared" si="30"/>
        <v>110</v>
      </c>
      <c r="CA16" s="37">
        <f t="shared" si="31"/>
        <v>13</v>
      </c>
      <c r="CB16" s="52">
        <v>4835</v>
      </c>
      <c r="CC16" s="52">
        <v>6751.26</v>
      </c>
      <c r="CD16" s="39">
        <f t="shared" si="38"/>
        <v>139.6</v>
      </c>
      <c r="CE16" s="40">
        <f t="shared" si="39"/>
        <v>1916.2600000000002</v>
      </c>
      <c r="CF16" s="13"/>
    </row>
    <row r="17" spans="1:84" s="18" customFormat="1" ht="21.75" customHeight="1">
      <c r="A17" s="49" t="s">
        <v>64</v>
      </c>
      <c r="B17" s="172">
        <v>1950</v>
      </c>
      <c r="C17" s="172">
        <v>2239</v>
      </c>
      <c r="D17" s="176">
        <f t="shared" si="32"/>
        <v>114.82051282051282</v>
      </c>
      <c r="E17" s="36">
        <f t="shared" si="33"/>
        <v>289</v>
      </c>
      <c r="F17" s="50">
        <v>1377</v>
      </c>
      <c r="G17" s="51">
        <v>1410</v>
      </c>
      <c r="H17" s="38">
        <f t="shared" si="0"/>
        <v>102.39651416122004</v>
      </c>
      <c r="I17" s="37">
        <f t="shared" si="1"/>
        <v>33</v>
      </c>
      <c r="J17" s="50">
        <v>442</v>
      </c>
      <c r="K17" s="50">
        <v>488</v>
      </c>
      <c r="L17" s="38">
        <f t="shared" si="2"/>
        <v>110.40723981900453</v>
      </c>
      <c r="M17" s="37">
        <f t="shared" si="3"/>
        <v>46</v>
      </c>
      <c r="N17" s="50">
        <v>401</v>
      </c>
      <c r="O17" s="50">
        <v>537</v>
      </c>
      <c r="P17" s="38">
        <f t="shared" si="4"/>
        <v>133.9152119700748</v>
      </c>
      <c r="Q17" s="37">
        <f t="shared" si="5"/>
        <v>136</v>
      </c>
      <c r="R17" s="52">
        <v>130</v>
      </c>
      <c r="S17" s="50">
        <v>124</v>
      </c>
      <c r="T17" s="39">
        <f t="shared" si="6"/>
        <v>95.38461538461539</v>
      </c>
      <c r="U17" s="40">
        <f t="shared" si="7"/>
        <v>-6</v>
      </c>
      <c r="V17" s="190">
        <v>32.4</v>
      </c>
      <c r="W17" s="190">
        <v>23.1</v>
      </c>
      <c r="X17" s="38">
        <f t="shared" si="34"/>
        <v>-9.299999999999997</v>
      </c>
      <c r="Y17" s="50">
        <v>339</v>
      </c>
      <c r="Z17" s="52">
        <v>347</v>
      </c>
      <c r="AA17" s="39">
        <f t="shared" si="8"/>
        <v>102.35988200589972</v>
      </c>
      <c r="AB17" s="37">
        <f t="shared" si="9"/>
        <v>8</v>
      </c>
      <c r="AC17" s="40"/>
      <c r="AD17" s="40"/>
      <c r="AE17" s="39" t="e">
        <f t="shared" si="10"/>
        <v>#DIV/0!</v>
      </c>
      <c r="AF17" s="40">
        <f t="shared" si="11"/>
        <v>0</v>
      </c>
      <c r="AG17" s="183">
        <v>2287</v>
      </c>
      <c r="AH17" s="50">
        <v>1390</v>
      </c>
      <c r="AI17" s="38">
        <f t="shared" si="12"/>
        <v>60.77831219938784</v>
      </c>
      <c r="AJ17" s="37">
        <f t="shared" si="13"/>
        <v>-897</v>
      </c>
      <c r="AK17" s="183">
        <v>1338</v>
      </c>
      <c r="AL17" s="50">
        <v>1148</v>
      </c>
      <c r="AM17" s="38">
        <f t="shared" si="14"/>
        <v>85.79970104633782</v>
      </c>
      <c r="AN17" s="37">
        <f t="shared" si="15"/>
        <v>-190</v>
      </c>
      <c r="AO17" s="183">
        <v>346</v>
      </c>
      <c r="AP17" s="51">
        <v>180</v>
      </c>
      <c r="AQ17" s="38">
        <f t="shared" si="16"/>
        <v>52.02312138728323</v>
      </c>
      <c r="AR17" s="37">
        <f t="shared" si="17"/>
        <v>-166</v>
      </c>
      <c r="AS17" s="50">
        <v>347</v>
      </c>
      <c r="AT17" s="50">
        <v>86</v>
      </c>
      <c r="AU17" s="39">
        <f t="shared" si="18"/>
        <v>24.78386167146974</v>
      </c>
      <c r="AV17" s="37">
        <f t="shared" si="19"/>
        <v>-261</v>
      </c>
      <c r="AW17" s="43">
        <f t="shared" si="20"/>
        <v>-2134</v>
      </c>
      <c r="AX17" s="44">
        <f t="shared" si="21"/>
        <v>-1673</v>
      </c>
      <c r="AY17" s="44">
        <v>2558</v>
      </c>
      <c r="AZ17" s="45">
        <v>2252</v>
      </c>
      <c r="BA17" s="53">
        <v>152</v>
      </c>
      <c r="BB17" s="53">
        <v>157</v>
      </c>
      <c r="BC17" s="47">
        <f t="shared" si="35"/>
        <v>103.3</v>
      </c>
      <c r="BD17" s="46">
        <f t="shared" si="22"/>
        <v>5</v>
      </c>
      <c r="BE17" s="54">
        <v>743</v>
      </c>
      <c r="BF17" s="50">
        <v>734</v>
      </c>
      <c r="BG17" s="39">
        <f t="shared" si="23"/>
        <v>98.8</v>
      </c>
      <c r="BH17" s="37">
        <f t="shared" si="24"/>
        <v>-9</v>
      </c>
      <c r="BI17" s="50">
        <v>1437</v>
      </c>
      <c r="BJ17" s="50">
        <v>1547</v>
      </c>
      <c r="BK17" s="211">
        <f t="shared" si="36"/>
        <v>107.7</v>
      </c>
      <c r="BL17" s="42">
        <f t="shared" si="37"/>
        <v>110</v>
      </c>
      <c r="BM17" s="50">
        <v>953</v>
      </c>
      <c r="BN17" s="50">
        <v>831</v>
      </c>
      <c r="BO17" s="39">
        <f t="shared" si="25"/>
        <v>87.19832109129067</v>
      </c>
      <c r="BP17" s="37">
        <f t="shared" si="26"/>
        <v>-122</v>
      </c>
      <c r="BQ17" s="50">
        <v>827</v>
      </c>
      <c r="BR17" s="50">
        <v>740</v>
      </c>
      <c r="BS17" s="39">
        <f t="shared" si="27"/>
        <v>89.48004836759371</v>
      </c>
      <c r="BT17" s="37">
        <f t="shared" si="28"/>
        <v>-87</v>
      </c>
      <c r="BU17" s="55">
        <v>3544.249726177437</v>
      </c>
      <c r="BV17" s="50">
        <v>4037.1120107962215</v>
      </c>
      <c r="BW17" s="37">
        <f t="shared" si="29"/>
        <v>492.86228461878454</v>
      </c>
      <c r="BX17" s="50">
        <v>169</v>
      </c>
      <c r="BY17" s="50">
        <v>88</v>
      </c>
      <c r="BZ17" s="39">
        <f t="shared" si="30"/>
        <v>52.1</v>
      </c>
      <c r="CA17" s="37">
        <f t="shared" si="31"/>
        <v>-81</v>
      </c>
      <c r="CB17" s="52">
        <v>4891.41</v>
      </c>
      <c r="CC17" s="52">
        <v>5157.1</v>
      </c>
      <c r="CD17" s="39">
        <f t="shared" si="38"/>
        <v>105.4</v>
      </c>
      <c r="CE17" s="40">
        <f t="shared" si="39"/>
        <v>265.6900000000005</v>
      </c>
      <c r="CF17" s="13"/>
    </row>
    <row r="18" spans="1:84" s="18" customFormat="1" ht="21.75" customHeight="1">
      <c r="A18" s="49" t="s">
        <v>65</v>
      </c>
      <c r="B18" s="172">
        <v>1050</v>
      </c>
      <c r="C18" s="172">
        <v>1064</v>
      </c>
      <c r="D18" s="176">
        <f t="shared" si="32"/>
        <v>101.33333333333334</v>
      </c>
      <c r="E18" s="36">
        <f t="shared" si="33"/>
        <v>14</v>
      </c>
      <c r="F18" s="50">
        <v>633</v>
      </c>
      <c r="G18" s="51">
        <v>570</v>
      </c>
      <c r="H18" s="38">
        <f t="shared" si="0"/>
        <v>90.04739336492891</v>
      </c>
      <c r="I18" s="37">
        <f t="shared" si="1"/>
        <v>-63</v>
      </c>
      <c r="J18" s="50">
        <v>221</v>
      </c>
      <c r="K18" s="50">
        <v>161</v>
      </c>
      <c r="L18" s="38">
        <f t="shared" si="2"/>
        <v>72.85067873303167</v>
      </c>
      <c r="M18" s="37">
        <f t="shared" si="3"/>
        <v>-60</v>
      </c>
      <c r="N18" s="50">
        <v>206</v>
      </c>
      <c r="O18" s="50">
        <v>237</v>
      </c>
      <c r="P18" s="38">
        <f t="shared" si="4"/>
        <v>115.04854368932038</v>
      </c>
      <c r="Q18" s="37">
        <f t="shared" si="5"/>
        <v>31</v>
      </c>
      <c r="R18" s="52">
        <v>79</v>
      </c>
      <c r="S18" s="50">
        <v>81</v>
      </c>
      <c r="T18" s="39">
        <f t="shared" si="6"/>
        <v>102.53164556962024</v>
      </c>
      <c r="U18" s="40">
        <f t="shared" si="7"/>
        <v>2</v>
      </c>
      <c r="V18" s="190">
        <v>38.3</v>
      </c>
      <c r="W18" s="190">
        <v>34.2</v>
      </c>
      <c r="X18" s="38">
        <f t="shared" si="34"/>
        <v>-4.099999999999994</v>
      </c>
      <c r="Y18" s="50">
        <v>147</v>
      </c>
      <c r="Z18" s="52">
        <v>109</v>
      </c>
      <c r="AA18" s="39">
        <f t="shared" si="8"/>
        <v>74.14965986394559</v>
      </c>
      <c r="AB18" s="37">
        <f t="shared" si="9"/>
        <v>-38</v>
      </c>
      <c r="AC18" s="40"/>
      <c r="AD18" s="40"/>
      <c r="AE18" s="39" t="e">
        <f t="shared" si="10"/>
        <v>#DIV/0!</v>
      </c>
      <c r="AF18" s="40">
        <f t="shared" si="11"/>
        <v>0</v>
      </c>
      <c r="AG18" s="183">
        <v>1117</v>
      </c>
      <c r="AH18" s="50">
        <v>705</v>
      </c>
      <c r="AI18" s="38">
        <f t="shared" si="12"/>
        <v>63.1154879140555</v>
      </c>
      <c r="AJ18" s="37">
        <f t="shared" si="13"/>
        <v>-412</v>
      </c>
      <c r="AK18" s="183">
        <v>620</v>
      </c>
      <c r="AL18" s="50">
        <v>502</v>
      </c>
      <c r="AM18" s="38">
        <f t="shared" si="14"/>
        <v>80.96774193548387</v>
      </c>
      <c r="AN18" s="37">
        <f t="shared" si="15"/>
        <v>-118</v>
      </c>
      <c r="AO18" s="183">
        <v>233</v>
      </c>
      <c r="AP18" s="51">
        <v>0</v>
      </c>
      <c r="AQ18" s="38">
        <f t="shared" si="16"/>
        <v>0</v>
      </c>
      <c r="AR18" s="37">
        <f t="shared" si="17"/>
        <v>-233</v>
      </c>
      <c r="AS18" s="50">
        <v>179</v>
      </c>
      <c r="AT18" s="50">
        <v>54</v>
      </c>
      <c r="AU18" s="39">
        <f t="shared" si="18"/>
        <v>30.16759776536313</v>
      </c>
      <c r="AV18" s="37">
        <f t="shared" si="19"/>
        <v>-125</v>
      </c>
      <c r="AW18" s="43">
        <f t="shared" si="20"/>
        <v>-3176</v>
      </c>
      <c r="AX18" s="44">
        <f t="shared" si="21"/>
        <v>-3234</v>
      </c>
      <c r="AY18" s="44">
        <v>3396</v>
      </c>
      <c r="AZ18" s="45">
        <v>3463</v>
      </c>
      <c r="BA18" s="53">
        <v>72</v>
      </c>
      <c r="BB18" s="53">
        <v>70</v>
      </c>
      <c r="BC18" s="47">
        <f t="shared" si="35"/>
        <v>97.2</v>
      </c>
      <c r="BD18" s="46">
        <f t="shared" si="22"/>
        <v>-2</v>
      </c>
      <c r="BE18" s="54">
        <v>274</v>
      </c>
      <c r="BF18" s="50">
        <v>285</v>
      </c>
      <c r="BG18" s="39">
        <f t="shared" si="23"/>
        <v>104</v>
      </c>
      <c r="BH18" s="37">
        <f t="shared" si="24"/>
        <v>11</v>
      </c>
      <c r="BI18" s="50">
        <v>821</v>
      </c>
      <c r="BJ18" s="50">
        <v>745</v>
      </c>
      <c r="BK18" s="211">
        <f t="shared" si="36"/>
        <v>90.7</v>
      </c>
      <c r="BL18" s="42">
        <f t="shared" si="37"/>
        <v>-76</v>
      </c>
      <c r="BM18" s="50">
        <v>413</v>
      </c>
      <c r="BN18" s="50">
        <v>341</v>
      </c>
      <c r="BO18" s="39">
        <f t="shared" si="25"/>
        <v>82.56658595641646</v>
      </c>
      <c r="BP18" s="37">
        <f t="shared" si="26"/>
        <v>-72</v>
      </c>
      <c r="BQ18" s="50">
        <v>359</v>
      </c>
      <c r="BR18" s="50">
        <v>294</v>
      </c>
      <c r="BS18" s="39">
        <f t="shared" si="27"/>
        <v>81.89415041782729</v>
      </c>
      <c r="BT18" s="37">
        <f t="shared" si="28"/>
        <v>-65</v>
      </c>
      <c r="BU18" s="55">
        <v>3045.5263157894738</v>
      </c>
      <c r="BV18" s="50">
        <v>3337.818181818182</v>
      </c>
      <c r="BW18" s="37">
        <f t="shared" si="29"/>
        <v>292.2918660287082</v>
      </c>
      <c r="BX18" s="50">
        <v>48</v>
      </c>
      <c r="BY18" s="50">
        <v>47</v>
      </c>
      <c r="BZ18" s="39">
        <f t="shared" si="30"/>
        <v>97.9</v>
      </c>
      <c r="CA18" s="37">
        <f t="shared" si="31"/>
        <v>-1</v>
      </c>
      <c r="CB18" s="52">
        <v>4818.49</v>
      </c>
      <c r="CC18" s="52">
        <v>5144.29</v>
      </c>
      <c r="CD18" s="39">
        <f t="shared" si="38"/>
        <v>106.8</v>
      </c>
      <c r="CE18" s="40">
        <f t="shared" si="39"/>
        <v>325.8000000000002</v>
      </c>
      <c r="CF18" s="13"/>
    </row>
    <row r="19" spans="1:84" s="18" customFormat="1" ht="21.75" customHeight="1">
      <c r="A19" s="49" t="s">
        <v>66</v>
      </c>
      <c r="B19" s="172">
        <v>667</v>
      </c>
      <c r="C19" s="172">
        <v>733</v>
      </c>
      <c r="D19" s="176">
        <f t="shared" si="32"/>
        <v>109.89505247376312</v>
      </c>
      <c r="E19" s="36">
        <f t="shared" si="33"/>
        <v>66</v>
      </c>
      <c r="F19" s="50">
        <v>504</v>
      </c>
      <c r="G19" s="51">
        <v>565</v>
      </c>
      <c r="H19" s="38">
        <f t="shared" si="0"/>
        <v>112.10317460317461</v>
      </c>
      <c r="I19" s="37">
        <f t="shared" si="1"/>
        <v>61</v>
      </c>
      <c r="J19" s="50">
        <v>145</v>
      </c>
      <c r="K19" s="50">
        <v>193</v>
      </c>
      <c r="L19" s="38">
        <f t="shared" si="2"/>
        <v>133.10344827586206</v>
      </c>
      <c r="M19" s="37">
        <f t="shared" si="3"/>
        <v>48</v>
      </c>
      <c r="N19" s="50">
        <v>199</v>
      </c>
      <c r="O19" s="50">
        <v>274</v>
      </c>
      <c r="P19" s="38">
        <f t="shared" si="4"/>
        <v>137.68844221105527</v>
      </c>
      <c r="Q19" s="37">
        <f t="shared" si="5"/>
        <v>75</v>
      </c>
      <c r="R19" s="52">
        <v>108</v>
      </c>
      <c r="S19" s="50">
        <v>122</v>
      </c>
      <c r="T19" s="39">
        <f t="shared" si="6"/>
        <v>112.96296296296295</v>
      </c>
      <c r="U19" s="40">
        <f t="shared" si="7"/>
        <v>14</v>
      </c>
      <c r="V19" s="190">
        <v>54.3</v>
      </c>
      <c r="W19" s="190">
        <v>44.5</v>
      </c>
      <c r="X19" s="38">
        <f t="shared" si="34"/>
        <v>-9.799999999999997</v>
      </c>
      <c r="Y19" s="50">
        <v>105</v>
      </c>
      <c r="Z19" s="52">
        <v>119</v>
      </c>
      <c r="AA19" s="39">
        <f t="shared" si="8"/>
        <v>113.33333333333333</v>
      </c>
      <c r="AB19" s="37">
        <f t="shared" si="9"/>
        <v>14</v>
      </c>
      <c r="AC19" s="40"/>
      <c r="AD19" s="40"/>
      <c r="AE19" s="39" t="e">
        <f t="shared" si="10"/>
        <v>#DIV/0!</v>
      </c>
      <c r="AF19" s="40">
        <f t="shared" si="11"/>
        <v>0</v>
      </c>
      <c r="AG19" s="183">
        <v>2028</v>
      </c>
      <c r="AH19" s="50">
        <v>1169</v>
      </c>
      <c r="AI19" s="38">
        <f t="shared" si="12"/>
        <v>57.642998027613416</v>
      </c>
      <c r="AJ19" s="37">
        <f t="shared" si="13"/>
        <v>-859</v>
      </c>
      <c r="AK19" s="183">
        <v>496</v>
      </c>
      <c r="AL19" s="50">
        <v>557</v>
      </c>
      <c r="AM19" s="38">
        <f t="shared" si="14"/>
        <v>112.2983870967742</v>
      </c>
      <c r="AN19" s="37">
        <f t="shared" si="15"/>
        <v>61</v>
      </c>
      <c r="AO19" s="183">
        <v>1193</v>
      </c>
      <c r="AP19" s="51">
        <v>414</v>
      </c>
      <c r="AQ19" s="38">
        <f t="shared" si="16"/>
        <v>34.702430846605196</v>
      </c>
      <c r="AR19" s="37">
        <f t="shared" si="17"/>
        <v>-779</v>
      </c>
      <c r="AS19" s="50">
        <v>45</v>
      </c>
      <c r="AT19" s="50">
        <v>49</v>
      </c>
      <c r="AU19" s="39">
        <f t="shared" si="18"/>
        <v>108.88888888888889</v>
      </c>
      <c r="AV19" s="37">
        <f t="shared" si="19"/>
        <v>4</v>
      </c>
      <c r="AW19" s="43">
        <f t="shared" si="20"/>
        <v>-4400</v>
      </c>
      <c r="AX19" s="44">
        <f t="shared" si="21"/>
        <v>-4315</v>
      </c>
      <c r="AY19" s="44">
        <v>4563</v>
      </c>
      <c r="AZ19" s="45">
        <v>4514</v>
      </c>
      <c r="BA19" s="53">
        <v>75</v>
      </c>
      <c r="BB19" s="53">
        <v>75</v>
      </c>
      <c r="BC19" s="47">
        <f t="shared" si="35"/>
        <v>100</v>
      </c>
      <c r="BD19" s="46">
        <f t="shared" si="22"/>
        <v>0</v>
      </c>
      <c r="BE19" s="54">
        <v>234</v>
      </c>
      <c r="BF19" s="50">
        <v>284</v>
      </c>
      <c r="BG19" s="39">
        <f t="shared" si="23"/>
        <v>121.4</v>
      </c>
      <c r="BH19" s="37">
        <f t="shared" si="24"/>
        <v>50</v>
      </c>
      <c r="BI19" s="50">
        <v>382</v>
      </c>
      <c r="BJ19" s="50">
        <v>414</v>
      </c>
      <c r="BK19" s="211">
        <f t="shared" si="36"/>
        <v>108.4</v>
      </c>
      <c r="BL19" s="42">
        <f t="shared" si="37"/>
        <v>32</v>
      </c>
      <c r="BM19" s="50">
        <v>341</v>
      </c>
      <c r="BN19" s="50">
        <v>366</v>
      </c>
      <c r="BO19" s="39">
        <f t="shared" si="25"/>
        <v>107.33137829912023</v>
      </c>
      <c r="BP19" s="37">
        <f t="shared" si="26"/>
        <v>25</v>
      </c>
      <c r="BQ19" s="50">
        <v>283</v>
      </c>
      <c r="BR19" s="50">
        <v>302</v>
      </c>
      <c r="BS19" s="39">
        <f t="shared" si="27"/>
        <v>106.71378091872792</v>
      </c>
      <c r="BT19" s="37">
        <f t="shared" si="28"/>
        <v>19</v>
      </c>
      <c r="BU19" s="55">
        <v>3029.1946308724832</v>
      </c>
      <c r="BV19" s="50">
        <v>3729.520295202952</v>
      </c>
      <c r="BW19" s="37">
        <f t="shared" si="29"/>
        <v>700.325664330469</v>
      </c>
      <c r="BX19" s="50">
        <v>23</v>
      </c>
      <c r="BY19" s="50">
        <v>15</v>
      </c>
      <c r="BZ19" s="39">
        <f t="shared" si="30"/>
        <v>65.2</v>
      </c>
      <c r="CA19" s="37">
        <f t="shared" si="31"/>
        <v>-8</v>
      </c>
      <c r="CB19" s="52">
        <v>4357.43</v>
      </c>
      <c r="CC19" s="52">
        <v>5040.2</v>
      </c>
      <c r="CD19" s="39">
        <f t="shared" si="38"/>
        <v>115.7</v>
      </c>
      <c r="CE19" s="40">
        <f t="shared" si="39"/>
        <v>682.7699999999995</v>
      </c>
      <c r="CF19" s="13"/>
    </row>
    <row r="20" spans="1:84" s="57" customFormat="1" ht="21.75" customHeight="1">
      <c r="A20" s="56" t="s">
        <v>67</v>
      </c>
      <c r="B20" s="212">
        <v>949</v>
      </c>
      <c r="C20" s="212">
        <v>1240</v>
      </c>
      <c r="D20" s="176">
        <f t="shared" si="32"/>
        <v>130.66385669125395</v>
      </c>
      <c r="E20" s="36">
        <f t="shared" si="33"/>
        <v>291</v>
      </c>
      <c r="F20" s="50">
        <v>843</v>
      </c>
      <c r="G20" s="51">
        <v>1009</v>
      </c>
      <c r="H20" s="38">
        <f t="shared" si="0"/>
        <v>119.69157769869514</v>
      </c>
      <c r="I20" s="37">
        <f t="shared" si="1"/>
        <v>166</v>
      </c>
      <c r="J20" s="50">
        <v>306</v>
      </c>
      <c r="K20" s="50">
        <v>357</v>
      </c>
      <c r="L20" s="38">
        <f t="shared" si="2"/>
        <v>116.66666666666667</v>
      </c>
      <c r="M20" s="37">
        <f t="shared" si="3"/>
        <v>51</v>
      </c>
      <c r="N20" s="50">
        <v>166</v>
      </c>
      <c r="O20" s="50">
        <v>327</v>
      </c>
      <c r="P20" s="38">
        <f t="shared" si="4"/>
        <v>196.9879518072289</v>
      </c>
      <c r="Q20" s="37">
        <f t="shared" si="5"/>
        <v>161</v>
      </c>
      <c r="R20" s="52">
        <v>71</v>
      </c>
      <c r="S20" s="50">
        <v>146</v>
      </c>
      <c r="T20" s="39">
        <f t="shared" si="6"/>
        <v>205.6338028169014</v>
      </c>
      <c r="U20" s="40">
        <f t="shared" si="7"/>
        <v>75</v>
      </c>
      <c r="V20" s="190">
        <v>42.8</v>
      </c>
      <c r="W20" s="190">
        <v>44.6</v>
      </c>
      <c r="X20" s="38">
        <f t="shared" si="34"/>
        <v>1.8000000000000043</v>
      </c>
      <c r="Y20" s="50">
        <v>53</v>
      </c>
      <c r="Z20" s="52">
        <v>40</v>
      </c>
      <c r="AA20" s="39">
        <f t="shared" si="8"/>
        <v>75.47169811320755</v>
      </c>
      <c r="AB20" s="37">
        <f t="shared" si="9"/>
        <v>-13</v>
      </c>
      <c r="AC20" s="40"/>
      <c r="AD20" s="40"/>
      <c r="AE20" s="39" t="e">
        <f t="shared" si="10"/>
        <v>#DIV/0!</v>
      </c>
      <c r="AF20" s="40" t="s">
        <v>4</v>
      </c>
      <c r="AG20" s="183">
        <v>1050</v>
      </c>
      <c r="AH20" s="50">
        <v>1131</v>
      </c>
      <c r="AI20" s="38">
        <f t="shared" si="12"/>
        <v>107.71428571428572</v>
      </c>
      <c r="AJ20" s="37">
        <f t="shared" si="13"/>
        <v>81</v>
      </c>
      <c r="AK20" s="183">
        <v>783</v>
      </c>
      <c r="AL20" s="50">
        <v>853</v>
      </c>
      <c r="AM20" s="38">
        <f t="shared" si="14"/>
        <v>108.93997445721584</v>
      </c>
      <c r="AN20" s="37">
        <f t="shared" si="15"/>
        <v>70</v>
      </c>
      <c r="AO20" s="183">
        <v>180</v>
      </c>
      <c r="AP20" s="51">
        <v>50</v>
      </c>
      <c r="AQ20" s="38">
        <f t="shared" si="16"/>
        <v>27.77777777777778</v>
      </c>
      <c r="AR20" s="37">
        <f t="shared" si="17"/>
        <v>-130</v>
      </c>
      <c r="AS20" s="50">
        <v>54</v>
      </c>
      <c r="AT20" s="50">
        <v>60</v>
      </c>
      <c r="AU20" s="39">
        <f t="shared" si="18"/>
        <v>111.11111111111111</v>
      </c>
      <c r="AV20" s="37">
        <f t="shared" si="19"/>
        <v>6</v>
      </c>
      <c r="AW20" s="43">
        <f t="shared" si="20"/>
        <v>-2144</v>
      </c>
      <c r="AX20" s="44">
        <f t="shared" si="21"/>
        <v>-2462</v>
      </c>
      <c r="AY20" s="44">
        <v>2397</v>
      </c>
      <c r="AZ20" s="45">
        <v>2796</v>
      </c>
      <c r="BA20" s="53">
        <v>82</v>
      </c>
      <c r="BB20" s="53">
        <v>102</v>
      </c>
      <c r="BC20" s="47">
        <f t="shared" si="35"/>
        <v>124.4</v>
      </c>
      <c r="BD20" s="46">
        <f t="shared" si="22"/>
        <v>20</v>
      </c>
      <c r="BE20" s="54">
        <v>308</v>
      </c>
      <c r="BF20" s="50">
        <v>334</v>
      </c>
      <c r="BG20" s="39">
        <f t="shared" si="23"/>
        <v>108.4</v>
      </c>
      <c r="BH20" s="37">
        <f t="shared" si="24"/>
        <v>26</v>
      </c>
      <c r="BI20" s="50">
        <v>629</v>
      </c>
      <c r="BJ20" s="50">
        <v>744</v>
      </c>
      <c r="BK20" s="211">
        <f t="shared" si="36"/>
        <v>118.3</v>
      </c>
      <c r="BL20" s="42">
        <f t="shared" si="37"/>
        <v>115</v>
      </c>
      <c r="BM20" s="50">
        <v>590</v>
      </c>
      <c r="BN20" s="50">
        <v>675</v>
      </c>
      <c r="BO20" s="39">
        <f t="shared" si="25"/>
        <v>114.40677966101696</v>
      </c>
      <c r="BP20" s="37">
        <f t="shared" si="26"/>
        <v>85</v>
      </c>
      <c r="BQ20" s="50">
        <v>455</v>
      </c>
      <c r="BR20" s="50">
        <v>593</v>
      </c>
      <c r="BS20" s="39">
        <f t="shared" si="27"/>
        <v>130.32967032967034</v>
      </c>
      <c r="BT20" s="37">
        <f t="shared" si="28"/>
        <v>138</v>
      </c>
      <c r="BU20" s="55">
        <v>2971.9298245614036</v>
      </c>
      <c r="BV20" s="50">
        <v>4498.4644913627635</v>
      </c>
      <c r="BW20" s="37">
        <f t="shared" si="29"/>
        <v>1526.53466680136</v>
      </c>
      <c r="BX20" s="50">
        <v>112</v>
      </c>
      <c r="BY20" s="50">
        <v>22</v>
      </c>
      <c r="BZ20" s="39">
        <f t="shared" si="30"/>
        <v>19.6</v>
      </c>
      <c r="CA20" s="37">
        <f t="shared" si="31"/>
        <v>-90</v>
      </c>
      <c r="CB20" s="52">
        <v>4971.29</v>
      </c>
      <c r="CC20" s="52">
        <v>5952.41</v>
      </c>
      <c r="CD20" s="39">
        <f t="shared" si="38"/>
        <v>119.7</v>
      </c>
      <c r="CE20" s="40">
        <f t="shared" si="39"/>
        <v>981.1199999999999</v>
      </c>
      <c r="CF20" s="13"/>
    </row>
    <row r="21" spans="1:84" s="18" customFormat="1" ht="21.75" customHeight="1">
      <c r="A21" s="49" t="s">
        <v>68</v>
      </c>
      <c r="B21" s="172">
        <v>1284</v>
      </c>
      <c r="C21" s="172">
        <v>1283</v>
      </c>
      <c r="D21" s="176">
        <f t="shared" si="32"/>
        <v>99.9221183800623</v>
      </c>
      <c r="E21" s="36">
        <f t="shared" si="33"/>
        <v>-1</v>
      </c>
      <c r="F21" s="50">
        <v>1199</v>
      </c>
      <c r="G21" s="51">
        <v>1188</v>
      </c>
      <c r="H21" s="38">
        <f t="shared" si="0"/>
        <v>99.08256880733946</v>
      </c>
      <c r="I21" s="37">
        <f t="shared" si="1"/>
        <v>-11</v>
      </c>
      <c r="J21" s="50">
        <v>288</v>
      </c>
      <c r="K21" s="50">
        <v>327</v>
      </c>
      <c r="L21" s="38">
        <f t="shared" si="2"/>
        <v>113.54166666666667</v>
      </c>
      <c r="M21" s="37">
        <f t="shared" si="3"/>
        <v>39</v>
      </c>
      <c r="N21" s="50">
        <v>402</v>
      </c>
      <c r="O21" s="50">
        <v>456</v>
      </c>
      <c r="P21" s="38">
        <f t="shared" si="4"/>
        <v>113.43283582089552</v>
      </c>
      <c r="Q21" s="37">
        <f t="shared" si="5"/>
        <v>54</v>
      </c>
      <c r="R21" s="52">
        <v>53</v>
      </c>
      <c r="S21" s="50">
        <v>52</v>
      </c>
      <c r="T21" s="39">
        <f t="shared" si="6"/>
        <v>98.11320754716981</v>
      </c>
      <c r="U21" s="40">
        <f t="shared" si="7"/>
        <v>-1</v>
      </c>
      <c r="V21" s="190">
        <v>13.2</v>
      </c>
      <c r="W21" s="190">
        <v>11.4</v>
      </c>
      <c r="X21" s="38">
        <f t="shared" si="34"/>
        <v>-1.799999999999999</v>
      </c>
      <c r="Y21" s="50">
        <v>341</v>
      </c>
      <c r="Z21" s="52">
        <v>211</v>
      </c>
      <c r="AA21" s="39">
        <f t="shared" si="8"/>
        <v>61.87683284457478</v>
      </c>
      <c r="AB21" s="37">
        <f t="shared" si="9"/>
        <v>-130</v>
      </c>
      <c r="AC21" s="40"/>
      <c r="AD21" s="40"/>
      <c r="AE21" s="39" t="e">
        <f t="shared" si="10"/>
        <v>#DIV/0!</v>
      </c>
      <c r="AF21" s="40">
        <f aca="true" t="shared" si="40" ref="AF21:AF34">AD21-AC21</f>
        <v>0</v>
      </c>
      <c r="AG21" s="183">
        <v>1371</v>
      </c>
      <c r="AH21" s="50">
        <v>933</v>
      </c>
      <c r="AI21" s="38">
        <f t="shared" si="12"/>
        <v>68.05251641137856</v>
      </c>
      <c r="AJ21" s="37">
        <f t="shared" si="13"/>
        <v>-438</v>
      </c>
      <c r="AK21" s="183">
        <v>1116</v>
      </c>
      <c r="AL21" s="50">
        <v>853</v>
      </c>
      <c r="AM21" s="38">
        <f t="shared" si="14"/>
        <v>76.43369175627241</v>
      </c>
      <c r="AN21" s="37">
        <f t="shared" si="15"/>
        <v>-263</v>
      </c>
      <c r="AO21" s="183">
        <v>147</v>
      </c>
      <c r="AP21" s="51">
        <v>8</v>
      </c>
      <c r="AQ21" s="38">
        <f t="shared" si="16"/>
        <v>5.442176870748299</v>
      </c>
      <c r="AR21" s="37">
        <f t="shared" si="17"/>
        <v>-139</v>
      </c>
      <c r="AS21" s="50">
        <v>355</v>
      </c>
      <c r="AT21" s="50">
        <v>43</v>
      </c>
      <c r="AU21" s="39">
        <f t="shared" si="18"/>
        <v>12.112676056338028</v>
      </c>
      <c r="AV21" s="37">
        <f t="shared" si="19"/>
        <v>-312</v>
      </c>
      <c r="AW21" s="43">
        <f t="shared" si="20"/>
        <v>-4919</v>
      </c>
      <c r="AX21" s="44">
        <f t="shared" si="21"/>
        <v>-4266</v>
      </c>
      <c r="AY21" s="44">
        <v>5375</v>
      </c>
      <c r="AZ21" s="45">
        <v>4751</v>
      </c>
      <c r="BA21" s="53">
        <v>67</v>
      </c>
      <c r="BB21" s="53">
        <v>89</v>
      </c>
      <c r="BC21" s="47">
        <f t="shared" si="35"/>
        <v>132.8</v>
      </c>
      <c r="BD21" s="46">
        <f t="shared" si="22"/>
        <v>22</v>
      </c>
      <c r="BE21" s="54">
        <v>571</v>
      </c>
      <c r="BF21" s="50">
        <v>522</v>
      </c>
      <c r="BG21" s="39">
        <f t="shared" si="23"/>
        <v>91.4</v>
      </c>
      <c r="BH21" s="37">
        <f t="shared" si="24"/>
        <v>-49</v>
      </c>
      <c r="BI21" s="50">
        <v>772</v>
      </c>
      <c r="BJ21" s="50">
        <v>732</v>
      </c>
      <c r="BK21" s="211">
        <f t="shared" si="36"/>
        <v>94.8</v>
      </c>
      <c r="BL21" s="42">
        <f t="shared" si="37"/>
        <v>-40</v>
      </c>
      <c r="BM21" s="50">
        <v>743</v>
      </c>
      <c r="BN21" s="50">
        <v>703</v>
      </c>
      <c r="BO21" s="39">
        <f t="shared" si="25"/>
        <v>94.6164199192463</v>
      </c>
      <c r="BP21" s="37">
        <f t="shared" si="26"/>
        <v>-40</v>
      </c>
      <c r="BQ21" s="50">
        <v>693</v>
      </c>
      <c r="BR21" s="50">
        <v>657</v>
      </c>
      <c r="BS21" s="39">
        <f t="shared" si="27"/>
        <v>94.8051948051948</v>
      </c>
      <c r="BT21" s="37">
        <f t="shared" si="28"/>
        <v>-36</v>
      </c>
      <c r="BU21" s="55">
        <v>5199.4054696789535</v>
      </c>
      <c r="BV21" s="50">
        <v>5512.535612535613</v>
      </c>
      <c r="BW21" s="37">
        <f t="shared" si="29"/>
        <v>313.1301428566594</v>
      </c>
      <c r="BX21" s="50">
        <v>114</v>
      </c>
      <c r="BY21" s="50">
        <v>33</v>
      </c>
      <c r="BZ21" s="39">
        <f t="shared" si="30"/>
        <v>28.9</v>
      </c>
      <c r="CA21" s="37">
        <f t="shared" si="31"/>
        <v>-81</v>
      </c>
      <c r="CB21" s="52">
        <v>6717.46</v>
      </c>
      <c r="CC21" s="52">
        <v>6448.82</v>
      </c>
      <c r="CD21" s="39">
        <f t="shared" si="38"/>
        <v>96</v>
      </c>
      <c r="CE21" s="40">
        <f t="shared" si="39"/>
        <v>-268.6400000000003</v>
      </c>
      <c r="CF21" s="13"/>
    </row>
    <row r="22" spans="1:84" s="18" customFormat="1" ht="21.75" customHeight="1">
      <c r="A22" s="49" t="s">
        <v>69</v>
      </c>
      <c r="B22" s="172">
        <v>3439</v>
      </c>
      <c r="C22" s="172">
        <v>1866</v>
      </c>
      <c r="D22" s="176">
        <f t="shared" si="32"/>
        <v>54.25995929049142</v>
      </c>
      <c r="E22" s="36">
        <f t="shared" si="33"/>
        <v>-1573</v>
      </c>
      <c r="F22" s="50">
        <v>1732</v>
      </c>
      <c r="G22" s="51">
        <v>1596</v>
      </c>
      <c r="H22" s="38">
        <f t="shared" si="0"/>
        <v>92.14780600461894</v>
      </c>
      <c r="I22" s="37">
        <f t="shared" si="1"/>
        <v>-136</v>
      </c>
      <c r="J22" s="50">
        <v>399</v>
      </c>
      <c r="K22" s="50">
        <v>291</v>
      </c>
      <c r="L22" s="38">
        <f t="shared" si="2"/>
        <v>72.93233082706767</v>
      </c>
      <c r="M22" s="37">
        <f t="shared" si="3"/>
        <v>-108</v>
      </c>
      <c r="N22" s="50">
        <v>469</v>
      </c>
      <c r="O22" s="50">
        <v>606</v>
      </c>
      <c r="P22" s="38">
        <f t="shared" si="4"/>
        <v>129.21108742004265</v>
      </c>
      <c r="Q22" s="37">
        <f t="shared" si="5"/>
        <v>137</v>
      </c>
      <c r="R22" s="52">
        <v>124</v>
      </c>
      <c r="S22" s="50">
        <v>154</v>
      </c>
      <c r="T22" s="39">
        <f t="shared" si="6"/>
        <v>124.19354838709677</v>
      </c>
      <c r="U22" s="40">
        <f t="shared" si="7"/>
        <v>30</v>
      </c>
      <c r="V22" s="190">
        <v>26.4</v>
      </c>
      <c r="W22" s="190">
        <v>25.4</v>
      </c>
      <c r="X22" s="38">
        <f t="shared" si="34"/>
        <v>-1</v>
      </c>
      <c r="Y22" s="50">
        <v>426</v>
      </c>
      <c r="Z22" s="52">
        <v>310</v>
      </c>
      <c r="AA22" s="39">
        <f t="shared" si="8"/>
        <v>72.76995305164318</v>
      </c>
      <c r="AB22" s="37">
        <f t="shared" si="9"/>
        <v>-116</v>
      </c>
      <c r="AC22" s="40"/>
      <c r="AD22" s="40"/>
      <c r="AE22" s="39" t="e">
        <f t="shared" si="10"/>
        <v>#DIV/0!</v>
      </c>
      <c r="AF22" s="40">
        <f t="shared" si="40"/>
        <v>0</v>
      </c>
      <c r="AG22" s="183">
        <v>3850</v>
      </c>
      <c r="AH22" s="50">
        <v>1578</v>
      </c>
      <c r="AI22" s="38">
        <f t="shared" si="12"/>
        <v>40.98701298701299</v>
      </c>
      <c r="AJ22" s="37">
        <f t="shared" si="13"/>
        <v>-2272</v>
      </c>
      <c r="AK22" s="183">
        <v>1701</v>
      </c>
      <c r="AL22" s="50">
        <v>1514</v>
      </c>
      <c r="AM22" s="38">
        <f t="shared" si="14"/>
        <v>89.00646678424457</v>
      </c>
      <c r="AN22" s="37">
        <f t="shared" si="15"/>
        <v>-187</v>
      </c>
      <c r="AO22" s="183">
        <v>1937</v>
      </c>
      <c r="AP22" s="51">
        <v>48</v>
      </c>
      <c r="AQ22" s="38">
        <f t="shared" si="16"/>
        <v>2.47805885389778</v>
      </c>
      <c r="AR22" s="37">
        <f t="shared" si="17"/>
        <v>-1889</v>
      </c>
      <c r="AS22" s="50">
        <v>671</v>
      </c>
      <c r="AT22" s="50">
        <v>71</v>
      </c>
      <c r="AU22" s="39">
        <f t="shared" si="18"/>
        <v>10.581222056631892</v>
      </c>
      <c r="AV22" s="37">
        <f t="shared" si="19"/>
        <v>-600</v>
      </c>
      <c r="AW22" s="43">
        <f t="shared" si="20"/>
        <v>-3288</v>
      </c>
      <c r="AX22" s="44">
        <f t="shared" si="21"/>
        <v>-2995</v>
      </c>
      <c r="AY22" s="44">
        <v>3773</v>
      </c>
      <c r="AZ22" s="45">
        <v>3588</v>
      </c>
      <c r="BA22" s="53">
        <v>107</v>
      </c>
      <c r="BB22" s="53">
        <v>126</v>
      </c>
      <c r="BC22" s="47">
        <f t="shared" si="35"/>
        <v>117.8</v>
      </c>
      <c r="BD22" s="46">
        <f t="shared" si="22"/>
        <v>19</v>
      </c>
      <c r="BE22" s="54">
        <v>825</v>
      </c>
      <c r="BF22" s="50">
        <v>792</v>
      </c>
      <c r="BG22" s="39">
        <f t="shared" si="23"/>
        <v>96</v>
      </c>
      <c r="BH22" s="37">
        <f t="shared" si="24"/>
        <v>-33</v>
      </c>
      <c r="BI22" s="50">
        <v>2549</v>
      </c>
      <c r="BJ22" s="50">
        <v>1090</v>
      </c>
      <c r="BK22" s="211">
        <f t="shared" si="36"/>
        <v>42.8</v>
      </c>
      <c r="BL22" s="42">
        <f t="shared" si="37"/>
        <v>-1459</v>
      </c>
      <c r="BM22" s="50">
        <v>1247</v>
      </c>
      <c r="BN22" s="50">
        <v>1003</v>
      </c>
      <c r="BO22" s="39">
        <f t="shared" si="25"/>
        <v>80.43303929430633</v>
      </c>
      <c r="BP22" s="37">
        <f t="shared" si="26"/>
        <v>-244</v>
      </c>
      <c r="BQ22" s="50">
        <v>1191</v>
      </c>
      <c r="BR22" s="50">
        <v>936</v>
      </c>
      <c r="BS22" s="39">
        <f t="shared" si="27"/>
        <v>78.58942065491183</v>
      </c>
      <c r="BT22" s="37">
        <f t="shared" si="28"/>
        <v>-255</v>
      </c>
      <c r="BU22" s="55">
        <v>4925.15015015015</v>
      </c>
      <c r="BV22" s="50">
        <v>5050.1996007984035</v>
      </c>
      <c r="BW22" s="37">
        <f t="shared" si="29"/>
        <v>125.0494506482537</v>
      </c>
      <c r="BX22" s="50">
        <v>314</v>
      </c>
      <c r="BY22" s="50">
        <v>187</v>
      </c>
      <c r="BZ22" s="39">
        <f t="shared" si="30"/>
        <v>59.6</v>
      </c>
      <c r="CA22" s="37">
        <f t="shared" si="31"/>
        <v>-127</v>
      </c>
      <c r="CB22" s="52">
        <v>4395.02</v>
      </c>
      <c r="CC22" s="52">
        <v>5367.48</v>
      </c>
      <c r="CD22" s="39">
        <f t="shared" si="38"/>
        <v>122.1</v>
      </c>
      <c r="CE22" s="40">
        <f t="shared" si="39"/>
        <v>972.4599999999991</v>
      </c>
      <c r="CF22" s="13"/>
    </row>
    <row r="23" spans="1:84" s="18" customFormat="1" ht="21.75" customHeight="1">
      <c r="A23" s="49" t="s">
        <v>70</v>
      </c>
      <c r="B23" s="172">
        <v>1733</v>
      </c>
      <c r="C23" s="172">
        <v>1915</v>
      </c>
      <c r="D23" s="176">
        <f t="shared" si="32"/>
        <v>110.50201961915754</v>
      </c>
      <c r="E23" s="36">
        <f t="shared" si="33"/>
        <v>182</v>
      </c>
      <c r="F23" s="50">
        <v>1381</v>
      </c>
      <c r="G23" s="51">
        <v>1466</v>
      </c>
      <c r="H23" s="38">
        <f t="shared" si="0"/>
        <v>106.15496017378712</v>
      </c>
      <c r="I23" s="37">
        <f t="shared" si="1"/>
        <v>85</v>
      </c>
      <c r="J23" s="50">
        <v>360</v>
      </c>
      <c r="K23" s="50">
        <v>285</v>
      </c>
      <c r="L23" s="38">
        <f t="shared" si="2"/>
        <v>79.16666666666666</v>
      </c>
      <c r="M23" s="37">
        <f t="shared" si="3"/>
        <v>-75</v>
      </c>
      <c r="N23" s="50">
        <v>83</v>
      </c>
      <c r="O23" s="50">
        <v>182</v>
      </c>
      <c r="P23" s="38">
        <f t="shared" si="4"/>
        <v>219.27710843373495</v>
      </c>
      <c r="Q23" s="37">
        <f t="shared" si="5"/>
        <v>99</v>
      </c>
      <c r="R23" s="52">
        <v>10</v>
      </c>
      <c r="S23" s="50">
        <v>18</v>
      </c>
      <c r="T23" s="39">
        <f t="shared" si="6"/>
        <v>180</v>
      </c>
      <c r="U23" s="40">
        <f t="shared" si="7"/>
        <v>8</v>
      </c>
      <c r="V23" s="190">
        <v>12</v>
      </c>
      <c r="W23" s="190">
        <v>9.9</v>
      </c>
      <c r="X23" s="38">
        <f t="shared" si="34"/>
        <v>-2.0999999999999996</v>
      </c>
      <c r="Y23" s="50">
        <v>45</v>
      </c>
      <c r="Z23" s="52">
        <v>29</v>
      </c>
      <c r="AA23" s="39">
        <f t="shared" si="8"/>
        <v>64.44444444444444</v>
      </c>
      <c r="AB23" s="37">
        <f t="shared" si="9"/>
        <v>-16</v>
      </c>
      <c r="AC23" s="40"/>
      <c r="AD23" s="40"/>
      <c r="AE23" s="39" t="e">
        <f t="shared" si="10"/>
        <v>#DIV/0!</v>
      </c>
      <c r="AF23" s="40">
        <f t="shared" si="40"/>
        <v>0</v>
      </c>
      <c r="AG23" s="183">
        <v>1607</v>
      </c>
      <c r="AH23" s="50">
        <v>1409</v>
      </c>
      <c r="AI23" s="38">
        <f t="shared" si="12"/>
        <v>87.67890479153702</v>
      </c>
      <c r="AJ23" s="37">
        <f t="shared" si="13"/>
        <v>-198</v>
      </c>
      <c r="AK23" s="183">
        <v>1268</v>
      </c>
      <c r="AL23" s="50">
        <v>1155</v>
      </c>
      <c r="AM23" s="38">
        <f t="shared" si="14"/>
        <v>91.08832807570978</v>
      </c>
      <c r="AN23" s="37">
        <f t="shared" si="15"/>
        <v>-113</v>
      </c>
      <c r="AO23" s="183">
        <v>284</v>
      </c>
      <c r="AP23" s="51">
        <v>185</v>
      </c>
      <c r="AQ23" s="38">
        <f t="shared" si="16"/>
        <v>65.14084507042254</v>
      </c>
      <c r="AR23" s="37">
        <f t="shared" si="17"/>
        <v>-99</v>
      </c>
      <c r="AS23" s="50">
        <v>19</v>
      </c>
      <c r="AT23" s="50">
        <v>26</v>
      </c>
      <c r="AU23" s="39">
        <f t="shared" si="18"/>
        <v>136.8421052631579</v>
      </c>
      <c r="AV23" s="37">
        <f t="shared" si="19"/>
        <v>7</v>
      </c>
      <c r="AW23" s="43">
        <f t="shared" si="20"/>
        <v>-5016</v>
      </c>
      <c r="AX23" s="44">
        <f t="shared" si="21"/>
        <v>-4359</v>
      </c>
      <c r="AY23" s="44">
        <v>5273</v>
      </c>
      <c r="AZ23" s="45">
        <v>4674</v>
      </c>
      <c r="BA23" s="53">
        <v>53</v>
      </c>
      <c r="BB23" s="53">
        <v>57</v>
      </c>
      <c r="BC23" s="47">
        <f t="shared" si="35"/>
        <v>107.5</v>
      </c>
      <c r="BD23" s="46">
        <f t="shared" si="22"/>
        <v>4</v>
      </c>
      <c r="BE23" s="54">
        <v>194</v>
      </c>
      <c r="BF23" s="50">
        <v>247</v>
      </c>
      <c r="BG23" s="39">
        <f t="shared" si="23"/>
        <v>127.3</v>
      </c>
      <c r="BH23" s="37">
        <f t="shared" si="24"/>
        <v>53</v>
      </c>
      <c r="BI23" s="50">
        <v>1474</v>
      </c>
      <c r="BJ23" s="50">
        <v>1596</v>
      </c>
      <c r="BK23" s="211">
        <f t="shared" si="36"/>
        <v>108.3</v>
      </c>
      <c r="BL23" s="42">
        <f t="shared" si="37"/>
        <v>122</v>
      </c>
      <c r="BM23" s="50">
        <v>1124</v>
      </c>
      <c r="BN23" s="50">
        <v>1151</v>
      </c>
      <c r="BO23" s="39">
        <f t="shared" si="25"/>
        <v>102.40213523131672</v>
      </c>
      <c r="BP23" s="37">
        <f t="shared" si="26"/>
        <v>27</v>
      </c>
      <c r="BQ23" s="50">
        <v>960</v>
      </c>
      <c r="BR23" s="50">
        <v>1014</v>
      </c>
      <c r="BS23" s="39">
        <f t="shared" si="27"/>
        <v>105.62499999999999</v>
      </c>
      <c r="BT23" s="37">
        <f t="shared" si="28"/>
        <v>54</v>
      </c>
      <c r="BU23" s="55">
        <v>2877.917981072555</v>
      </c>
      <c r="BV23" s="50">
        <v>3489.780324737345</v>
      </c>
      <c r="BW23" s="37">
        <f t="shared" si="29"/>
        <v>611.8623436647899</v>
      </c>
      <c r="BX23" s="50">
        <v>100</v>
      </c>
      <c r="BY23" s="50">
        <v>65</v>
      </c>
      <c r="BZ23" s="39">
        <f t="shared" si="30"/>
        <v>65</v>
      </c>
      <c r="CA23" s="37">
        <f t="shared" si="31"/>
        <v>-35</v>
      </c>
      <c r="CB23" s="52">
        <v>4833.94</v>
      </c>
      <c r="CC23" s="52">
        <v>5056.32</v>
      </c>
      <c r="CD23" s="39">
        <f t="shared" si="38"/>
        <v>104.6</v>
      </c>
      <c r="CE23" s="40">
        <f t="shared" si="39"/>
        <v>222.3800000000001</v>
      </c>
      <c r="CF23" s="13"/>
    </row>
    <row r="24" spans="1:84" s="18" customFormat="1" ht="21.75" customHeight="1">
      <c r="A24" s="49" t="s">
        <v>71</v>
      </c>
      <c r="B24" s="172">
        <v>2215</v>
      </c>
      <c r="C24" s="172">
        <v>2293</v>
      </c>
      <c r="D24" s="176">
        <f t="shared" si="32"/>
        <v>103.52144469525959</v>
      </c>
      <c r="E24" s="36">
        <f t="shared" si="33"/>
        <v>78</v>
      </c>
      <c r="F24" s="50">
        <v>673</v>
      </c>
      <c r="G24" s="51">
        <v>779</v>
      </c>
      <c r="H24" s="38">
        <f t="shared" si="0"/>
        <v>115.75037147102528</v>
      </c>
      <c r="I24" s="37">
        <f t="shared" si="1"/>
        <v>106</v>
      </c>
      <c r="J24" s="50">
        <v>220</v>
      </c>
      <c r="K24" s="50">
        <v>210</v>
      </c>
      <c r="L24" s="38">
        <f t="shared" si="2"/>
        <v>95.45454545454545</v>
      </c>
      <c r="M24" s="37">
        <f t="shared" si="3"/>
        <v>-10</v>
      </c>
      <c r="N24" s="50">
        <v>265</v>
      </c>
      <c r="O24" s="50">
        <v>343</v>
      </c>
      <c r="P24" s="38">
        <f t="shared" si="4"/>
        <v>129.43396226415095</v>
      </c>
      <c r="Q24" s="37">
        <f t="shared" si="5"/>
        <v>78</v>
      </c>
      <c r="R24" s="52">
        <v>115</v>
      </c>
      <c r="S24" s="50">
        <v>121</v>
      </c>
      <c r="T24" s="39">
        <f t="shared" si="6"/>
        <v>105.21739130434781</v>
      </c>
      <c r="U24" s="40">
        <f t="shared" si="7"/>
        <v>6</v>
      </c>
      <c r="V24" s="190">
        <v>43.4</v>
      </c>
      <c r="W24" s="190">
        <v>35.3</v>
      </c>
      <c r="X24" s="38">
        <f t="shared" si="34"/>
        <v>-8.100000000000001</v>
      </c>
      <c r="Y24" s="50">
        <v>137</v>
      </c>
      <c r="Z24" s="52">
        <v>117</v>
      </c>
      <c r="AA24" s="39">
        <f t="shared" si="8"/>
        <v>85.40145985401459</v>
      </c>
      <c r="AB24" s="37">
        <f t="shared" si="9"/>
        <v>-20</v>
      </c>
      <c r="AC24" s="40"/>
      <c r="AD24" s="40"/>
      <c r="AE24" s="39" t="e">
        <f t="shared" si="10"/>
        <v>#DIV/0!</v>
      </c>
      <c r="AF24" s="40">
        <f t="shared" si="40"/>
        <v>0</v>
      </c>
      <c r="AG24" s="183">
        <v>1563</v>
      </c>
      <c r="AH24" s="50">
        <v>932</v>
      </c>
      <c r="AI24" s="38">
        <f t="shared" si="12"/>
        <v>59.62891874600128</v>
      </c>
      <c r="AJ24" s="37">
        <f t="shared" si="13"/>
        <v>-631</v>
      </c>
      <c r="AK24" s="183">
        <v>614</v>
      </c>
      <c r="AL24" s="50">
        <v>677</v>
      </c>
      <c r="AM24" s="38">
        <f t="shared" si="14"/>
        <v>110.26058631921825</v>
      </c>
      <c r="AN24" s="37">
        <f t="shared" si="15"/>
        <v>63</v>
      </c>
      <c r="AO24" s="183">
        <v>741</v>
      </c>
      <c r="AP24" s="51">
        <v>35</v>
      </c>
      <c r="AQ24" s="38">
        <f t="shared" si="16"/>
        <v>4.723346828609987</v>
      </c>
      <c r="AR24" s="37">
        <f t="shared" si="17"/>
        <v>-706</v>
      </c>
      <c r="AS24" s="50">
        <v>38</v>
      </c>
      <c r="AT24" s="50">
        <v>26</v>
      </c>
      <c r="AU24" s="39">
        <f t="shared" si="18"/>
        <v>68.42105263157895</v>
      </c>
      <c r="AV24" s="37">
        <f t="shared" si="19"/>
        <v>-12</v>
      </c>
      <c r="AW24" s="43">
        <f t="shared" si="20"/>
        <v>-5765</v>
      </c>
      <c r="AX24" s="44">
        <f t="shared" si="21"/>
        <v>-6435</v>
      </c>
      <c r="AY24" s="44">
        <v>6003</v>
      </c>
      <c r="AZ24" s="45">
        <v>6736</v>
      </c>
      <c r="BA24" s="53">
        <v>132</v>
      </c>
      <c r="BB24" s="53">
        <v>112</v>
      </c>
      <c r="BC24" s="47">
        <f t="shared" si="35"/>
        <v>84.8</v>
      </c>
      <c r="BD24" s="46">
        <f t="shared" si="22"/>
        <v>-20</v>
      </c>
      <c r="BE24" s="54">
        <v>444</v>
      </c>
      <c r="BF24" s="50">
        <v>417</v>
      </c>
      <c r="BG24" s="39">
        <f t="shared" si="23"/>
        <v>93.9</v>
      </c>
      <c r="BH24" s="37">
        <f t="shared" si="24"/>
        <v>-27</v>
      </c>
      <c r="BI24" s="50">
        <v>1863</v>
      </c>
      <c r="BJ24" s="50">
        <v>1613</v>
      </c>
      <c r="BK24" s="211">
        <f t="shared" si="36"/>
        <v>86.6</v>
      </c>
      <c r="BL24" s="42">
        <f t="shared" si="37"/>
        <v>-250</v>
      </c>
      <c r="BM24" s="50">
        <v>435</v>
      </c>
      <c r="BN24" s="50">
        <v>478</v>
      </c>
      <c r="BO24" s="39">
        <f t="shared" si="25"/>
        <v>109.88505747126436</v>
      </c>
      <c r="BP24" s="37">
        <f t="shared" si="26"/>
        <v>43</v>
      </c>
      <c r="BQ24" s="50">
        <v>365</v>
      </c>
      <c r="BR24" s="50">
        <v>436</v>
      </c>
      <c r="BS24" s="39">
        <f t="shared" si="27"/>
        <v>119.45205479452055</v>
      </c>
      <c r="BT24" s="37">
        <f t="shared" si="28"/>
        <v>71</v>
      </c>
      <c r="BU24" s="55">
        <v>3564.516129032258</v>
      </c>
      <c r="BV24" s="50">
        <v>4017.169373549884</v>
      </c>
      <c r="BW24" s="37">
        <f t="shared" si="29"/>
        <v>452.6532445176258</v>
      </c>
      <c r="BX24" s="50">
        <v>128</v>
      </c>
      <c r="BY24" s="50">
        <v>73</v>
      </c>
      <c r="BZ24" s="39">
        <f t="shared" si="30"/>
        <v>57</v>
      </c>
      <c r="CA24" s="37">
        <f t="shared" si="31"/>
        <v>-55</v>
      </c>
      <c r="CB24" s="52">
        <v>5339.25</v>
      </c>
      <c r="CC24" s="52">
        <v>6001.4</v>
      </c>
      <c r="CD24" s="39">
        <f t="shared" si="38"/>
        <v>112.4</v>
      </c>
      <c r="CE24" s="40">
        <f t="shared" si="39"/>
        <v>662.1499999999996</v>
      </c>
      <c r="CF24" s="13"/>
    </row>
    <row r="25" spans="1:84" s="18" customFormat="1" ht="21.75" customHeight="1">
      <c r="A25" s="49" t="s">
        <v>72</v>
      </c>
      <c r="B25" s="172">
        <v>1113</v>
      </c>
      <c r="C25" s="172">
        <v>1208</v>
      </c>
      <c r="D25" s="176">
        <f t="shared" si="32"/>
        <v>108.53548966756514</v>
      </c>
      <c r="E25" s="36">
        <f t="shared" si="33"/>
        <v>95</v>
      </c>
      <c r="F25" s="50">
        <v>967</v>
      </c>
      <c r="G25" s="51">
        <v>1061</v>
      </c>
      <c r="H25" s="38">
        <f t="shared" si="0"/>
        <v>109.72078593588417</v>
      </c>
      <c r="I25" s="37">
        <f t="shared" si="1"/>
        <v>94</v>
      </c>
      <c r="J25" s="50">
        <v>254</v>
      </c>
      <c r="K25" s="50">
        <v>275</v>
      </c>
      <c r="L25" s="38">
        <f t="shared" si="2"/>
        <v>108.26771653543308</v>
      </c>
      <c r="M25" s="37">
        <f t="shared" si="3"/>
        <v>21</v>
      </c>
      <c r="N25" s="50">
        <v>249</v>
      </c>
      <c r="O25" s="50">
        <v>344</v>
      </c>
      <c r="P25" s="38">
        <f t="shared" si="4"/>
        <v>138.15261044176708</v>
      </c>
      <c r="Q25" s="37">
        <f t="shared" si="5"/>
        <v>95</v>
      </c>
      <c r="R25" s="52">
        <v>57</v>
      </c>
      <c r="S25" s="50">
        <v>91</v>
      </c>
      <c r="T25" s="39">
        <f t="shared" si="6"/>
        <v>159.64912280701756</v>
      </c>
      <c r="U25" s="40">
        <f t="shared" si="7"/>
        <v>34</v>
      </c>
      <c r="V25" s="190">
        <v>22.9</v>
      </c>
      <c r="W25" s="190">
        <v>26.5</v>
      </c>
      <c r="X25" s="38">
        <f t="shared" si="34"/>
        <v>3.6000000000000014</v>
      </c>
      <c r="Y25" s="50">
        <v>148</v>
      </c>
      <c r="Z25" s="52">
        <v>150</v>
      </c>
      <c r="AA25" s="39">
        <f t="shared" si="8"/>
        <v>101.35135135135135</v>
      </c>
      <c r="AB25" s="37">
        <f t="shared" si="9"/>
        <v>2</v>
      </c>
      <c r="AC25" s="40"/>
      <c r="AD25" s="40"/>
      <c r="AE25" s="39" t="e">
        <f t="shared" si="10"/>
        <v>#DIV/0!</v>
      </c>
      <c r="AF25" s="40">
        <f t="shared" si="40"/>
        <v>0</v>
      </c>
      <c r="AG25" s="183">
        <v>1822</v>
      </c>
      <c r="AH25" s="50">
        <v>1182</v>
      </c>
      <c r="AI25" s="38">
        <f t="shared" si="12"/>
        <v>64.87376509330406</v>
      </c>
      <c r="AJ25" s="37">
        <f t="shared" si="13"/>
        <v>-640</v>
      </c>
      <c r="AK25" s="183">
        <v>885</v>
      </c>
      <c r="AL25" s="50">
        <v>929</v>
      </c>
      <c r="AM25" s="38">
        <f t="shared" si="14"/>
        <v>104.97175141242938</v>
      </c>
      <c r="AN25" s="37">
        <f t="shared" si="15"/>
        <v>44</v>
      </c>
      <c r="AO25" s="183">
        <v>834</v>
      </c>
      <c r="AP25" s="51">
        <v>124</v>
      </c>
      <c r="AQ25" s="38">
        <f t="shared" si="16"/>
        <v>14.86810551558753</v>
      </c>
      <c r="AR25" s="37">
        <f t="shared" si="17"/>
        <v>-710</v>
      </c>
      <c r="AS25" s="50">
        <v>132</v>
      </c>
      <c r="AT25" s="50">
        <v>66</v>
      </c>
      <c r="AU25" s="39">
        <f t="shared" si="18"/>
        <v>50</v>
      </c>
      <c r="AV25" s="37">
        <f t="shared" si="19"/>
        <v>-66</v>
      </c>
      <c r="AW25" s="43">
        <f t="shared" si="20"/>
        <v>-2759</v>
      </c>
      <c r="AX25" s="44">
        <f t="shared" si="21"/>
        <v>-2549</v>
      </c>
      <c r="AY25" s="44">
        <v>3063</v>
      </c>
      <c r="AZ25" s="45">
        <v>2915</v>
      </c>
      <c r="BA25" s="53">
        <v>113</v>
      </c>
      <c r="BB25" s="53">
        <v>111</v>
      </c>
      <c r="BC25" s="47">
        <f t="shared" si="35"/>
        <v>98.2</v>
      </c>
      <c r="BD25" s="46">
        <f t="shared" si="22"/>
        <v>-2</v>
      </c>
      <c r="BE25" s="54">
        <v>366</v>
      </c>
      <c r="BF25" s="50">
        <v>381</v>
      </c>
      <c r="BG25" s="39">
        <f t="shared" si="23"/>
        <v>104.1</v>
      </c>
      <c r="BH25" s="37">
        <f t="shared" si="24"/>
        <v>15</v>
      </c>
      <c r="BI25" s="50">
        <v>719</v>
      </c>
      <c r="BJ25" s="50">
        <v>760</v>
      </c>
      <c r="BK25" s="211">
        <f t="shared" si="36"/>
        <v>105.7</v>
      </c>
      <c r="BL25" s="42">
        <f t="shared" si="37"/>
        <v>41</v>
      </c>
      <c r="BM25" s="50">
        <v>663</v>
      </c>
      <c r="BN25" s="50">
        <v>695</v>
      </c>
      <c r="BO25" s="39">
        <f t="shared" si="25"/>
        <v>104.8265460030166</v>
      </c>
      <c r="BP25" s="37">
        <f t="shared" si="26"/>
        <v>32</v>
      </c>
      <c r="BQ25" s="50">
        <v>575</v>
      </c>
      <c r="BR25" s="50">
        <v>632</v>
      </c>
      <c r="BS25" s="39">
        <f t="shared" si="27"/>
        <v>109.91304347826087</v>
      </c>
      <c r="BT25" s="37">
        <f t="shared" si="28"/>
        <v>57</v>
      </c>
      <c r="BU25" s="55">
        <v>3106.1769616026713</v>
      </c>
      <c r="BV25" s="50">
        <v>3807.204116638079</v>
      </c>
      <c r="BW25" s="37">
        <f t="shared" si="29"/>
        <v>701.0271550354078</v>
      </c>
      <c r="BX25" s="50">
        <v>97</v>
      </c>
      <c r="BY25" s="50">
        <v>33</v>
      </c>
      <c r="BZ25" s="39">
        <f t="shared" si="30"/>
        <v>34</v>
      </c>
      <c r="CA25" s="37">
        <f t="shared" si="31"/>
        <v>-64</v>
      </c>
      <c r="CB25" s="52">
        <v>5280.5</v>
      </c>
      <c r="CC25" s="52">
        <v>5527.52</v>
      </c>
      <c r="CD25" s="39">
        <f t="shared" si="38"/>
        <v>104.7</v>
      </c>
      <c r="CE25" s="40">
        <f t="shared" si="39"/>
        <v>247.02000000000044</v>
      </c>
      <c r="CF25" s="13"/>
    </row>
    <row r="26" spans="1:84" s="18" customFormat="1" ht="21.75" customHeight="1">
      <c r="A26" s="49" t="s">
        <v>73</v>
      </c>
      <c r="B26" s="172">
        <v>2230</v>
      </c>
      <c r="C26" s="172">
        <v>2229</v>
      </c>
      <c r="D26" s="176">
        <f t="shared" si="32"/>
        <v>99.95515695067265</v>
      </c>
      <c r="E26" s="36">
        <f t="shared" si="33"/>
        <v>-1</v>
      </c>
      <c r="F26" s="50">
        <v>1612</v>
      </c>
      <c r="G26" s="51">
        <v>1513</v>
      </c>
      <c r="H26" s="38">
        <f t="shared" si="0"/>
        <v>93.85856079404466</v>
      </c>
      <c r="I26" s="37">
        <f t="shared" si="1"/>
        <v>-99</v>
      </c>
      <c r="J26" s="50">
        <v>414</v>
      </c>
      <c r="K26" s="50">
        <v>343</v>
      </c>
      <c r="L26" s="38">
        <f t="shared" si="2"/>
        <v>82.85024154589372</v>
      </c>
      <c r="M26" s="37">
        <f t="shared" si="3"/>
        <v>-71</v>
      </c>
      <c r="N26" s="50">
        <v>321</v>
      </c>
      <c r="O26" s="50">
        <v>315</v>
      </c>
      <c r="P26" s="38">
        <f t="shared" si="4"/>
        <v>98.13084112149532</v>
      </c>
      <c r="Q26" s="37">
        <f t="shared" si="5"/>
        <v>-6</v>
      </c>
      <c r="R26" s="52">
        <v>44</v>
      </c>
      <c r="S26" s="50">
        <v>17</v>
      </c>
      <c r="T26" s="39">
        <f t="shared" si="6"/>
        <v>38.63636363636363</v>
      </c>
      <c r="U26" s="40">
        <f t="shared" si="7"/>
        <v>-27</v>
      </c>
      <c r="V26" s="190">
        <v>13.7</v>
      </c>
      <c r="W26" s="190">
        <v>5.4</v>
      </c>
      <c r="X26" s="38">
        <f t="shared" si="34"/>
        <v>-8.299999999999999</v>
      </c>
      <c r="Y26" s="50">
        <v>272</v>
      </c>
      <c r="Z26" s="52">
        <v>155</v>
      </c>
      <c r="AA26" s="39">
        <f t="shared" si="8"/>
        <v>56.98529411764706</v>
      </c>
      <c r="AB26" s="37">
        <f t="shared" si="9"/>
        <v>-117</v>
      </c>
      <c r="AC26" s="40"/>
      <c r="AD26" s="40"/>
      <c r="AE26" s="39" t="e">
        <f t="shared" si="10"/>
        <v>#DIV/0!</v>
      </c>
      <c r="AF26" s="40">
        <f t="shared" si="40"/>
        <v>0</v>
      </c>
      <c r="AG26" s="183">
        <v>2275</v>
      </c>
      <c r="AH26" s="50">
        <v>1524</v>
      </c>
      <c r="AI26" s="38">
        <f t="shared" si="12"/>
        <v>66.98901098901099</v>
      </c>
      <c r="AJ26" s="37">
        <f t="shared" si="13"/>
        <v>-751</v>
      </c>
      <c r="AK26" s="183">
        <v>1528</v>
      </c>
      <c r="AL26" s="50">
        <v>1284</v>
      </c>
      <c r="AM26" s="38">
        <f t="shared" si="14"/>
        <v>84.03141361256544</v>
      </c>
      <c r="AN26" s="37">
        <f t="shared" si="15"/>
        <v>-244</v>
      </c>
      <c r="AO26" s="183">
        <v>308</v>
      </c>
      <c r="AP26" s="51">
        <v>73</v>
      </c>
      <c r="AQ26" s="38">
        <f t="shared" si="16"/>
        <v>23.7012987012987</v>
      </c>
      <c r="AR26" s="37">
        <f t="shared" si="17"/>
        <v>-235</v>
      </c>
      <c r="AS26" s="50">
        <v>349</v>
      </c>
      <c r="AT26" s="50">
        <v>78</v>
      </c>
      <c r="AU26" s="39">
        <f t="shared" si="18"/>
        <v>22.349570200573066</v>
      </c>
      <c r="AV26" s="37">
        <f t="shared" si="19"/>
        <v>-271</v>
      </c>
      <c r="AW26" s="43">
        <f t="shared" si="20"/>
        <v>-3731</v>
      </c>
      <c r="AX26" s="44">
        <f t="shared" si="21"/>
        <v>-3904</v>
      </c>
      <c r="AY26" s="44">
        <v>4192</v>
      </c>
      <c r="AZ26" s="45">
        <v>4383</v>
      </c>
      <c r="BA26" s="53">
        <v>70</v>
      </c>
      <c r="BB26" s="53">
        <v>66</v>
      </c>
      <c r="BC26" s="47">
        <f t="shared" si="35"/>
        <v>94.3</v>
      </c>
      <c r="BD26" s="46">
        <f t="shared" si="22"/>
        <v>-4</v>
      </c>
      <c r="BE26" s="54">
        <v>456</v>
      </c>
      <c r="BF26" s="50">
        <v>346</v>
      </c>
      <c r="BG26" s="39">
        <f t="shared" si="23"/>
        <v>75.9</v>
      </c>
      <c r="BH26" s="37">
        <f t="shared" si="24"/>
        <v>-110</v>
      </c>
      <c r="BI26" s="50">
        <v>1761</v>
      </c>
      <c r="BJ26" s="50">
        <v>1528</v>
      </c>
      <c r="BK26" s="211">
        <f t="shared" si="36"/>
        <v>86.8</v>
      </c>
      <c r="BL26" s="42">
        <f t="shared" si="37"/>
        <v>-233</v>
      </c>
      <c r="BM26" s="50">
        <v>1151</v>
      </c>
      <c r="BN26" s="50">
        <v>1034</v>
      </c>
      <c r="BO26" s="39">
        <f t="shared" si="25"/>
        <v>89.8349261511729</v>
      </c>
      <c r="BP26" s="37">
        <f t="shared" si="26"/>
        <v>-117</v>
      </c>
      <c r="BQ26" s="50">
        <v>960</v>
      </c>
      <c r="BR26" s="50">
        <v>888</v>
      </c>
      <c r="BS26" s="39">
        <f t="shared" si="27"/>
        <v>92.5</v>
      </c>
      <c r="BT26" s="37">
        <f t="shared" si="28"/>
        <v>-72</v>
      </c>
      <c r="BU26" s="55">
        <v>3540.6481481481483</v>
      </c>
      <c r="BV26" s="50">
        <v>3822.1014492753625</v>
      </c>
      <c r="BW26" s="37">
        <f t="shared" si="29"/>
        <v>281.4533011272142</v>
      </c>
      <c r="BX26" s="50">
        <v>24</v>
      </c>
      <c r="BY26" s="50">
        <v>16</v>
      </c>
      <c r="BZ26" s="39">
        <f t="shared" si="30"/>
        <v>66.7</v>
      </c>
      <c r="CA26" s="37">
        <f t="shared" si="31"/>
        <v>-8</v>
      </c>
      <c r="CB26" s="52">
        <v>4829.58</v>
      </c>
      <c r="CC26" s="52">
        <v>11024.38</v>
      </c>
      <c r="CD26" s="39">
        <f t="shared" si="38"/>
        <v>228.3</v>
      </c>
      <c r="CE26" s="40">
        <f t="shared" si="39"/>
        <v>6194.799999999999</v>
      </c>
      <c r="CF26" s="13"/>
    </row>
    <row r="27" spans="1:84" s="18" customFormat="1" ht="21.75" customHeight="1">
      <c r="A27" s="49" t="s">
        <v>74</v>
      </c>
      <c r="B27" s="172">
        <v>1204</v>
      </c>
      <c r="C27" s="172">
        <v>1296</v>
      </c>
      <c r="D27" s="176">
        <f t="shared" si="32"/>
        <v>107.64119601328903</v>
      </c>
      <c r="E27" s="36">
        <f t="shared" si="33"/>
        <v>92</v>
      </c>
      <c r="F27" s="50">
        <v>871</v>
      </c>
      <c r="G27" s="51">
        <v>837</v>
      </c>
      <c r="H27" s="38">
        <f t="shared" si="0"/>
        <v>96.09644087256028</v>
      </c>
      <c r="I27" s="37">
        <f t="shared" si="1"/>
        <v>-34</v>
      </c>
      <c r="J27" s="50">
        <v>291</v>
      </c>
      <c r="K27" s="50">
        <v>284</v>
      </c>
      <c r="L27" s="38">
        <f t="shared" si="2"/>
        <v>97.59450171821305</v>
      </c>
      <c r="M27" s="37">
        <f t="shared" si="3"/>
        <v>-7</v>
      </c>
      <c r="N27" s="50">
        <v>330</v>
      </c>
      <c r="O27" s="50">
        <v>428</v>
      </c>
      <c r="P27" s="38">
        <f t="shared" si="4"/>
        <v>129.6969696969697</v>
      </c>
      <c r="Q27" s="37">
        <f t="shared" si="5"/>
        <v>98</v>
      </c>
      <c r="R27" s="52">
        <v>105</v>
      </c>
      <c r="S27" s="50">
        <v>194</v>
      </c>
      <c r="T27" s="39">
        <f t="shared" si="6"/>
        <v>184.76190476190476</v>
      </c>
      <c r="U27" s="40">
        <f t="shared" si="7"/>
        <v>89</v>
      </c>
      <c r="V27" s="190">
        <v>31.8</v>
      </c>
      <c r="W27" s="190">
        <v>45.3</v>
      </c>
      <c r="X27" s="38">
        <f t="shared" si="34"/>
        <v>13.499999999999996</v>
      </c>
      <c r="Y27" s="50">
        <v>32</v>
      </c>
      <c r="Z27" s="52">
        <v>17</v>
      </c>
      <c r="AA27" s="39">
        <f t="shared" si="8"/>
        <v>53.125</v>
      </c>
      <c r="AB27" s="37">
        <f t="shared" si="9"/>
        <v>-15</v>
      </c>
      <c r="AC27" s="40"/>
      <c r="AD27" s="40"/>
      <c r="AE27" s="39" t="e">
        <f t="shared" si="10"/>
        <v>#DIV/0!</v>
      </c>
      <c r="AF27" s="40">
        <f t="shared" si="40"/>
        <v>0</v>
      </c>
      <c r="AG27" s="183">
        <v>1334</v>
      </c>
      <c r="AH27" s="50">
        <v>804</v>
      </c>
      <c r="AI27" s="38">
        <f t="shared" si="12"/>
        <v>60.26986506746626</v>
      </c>
      <c r="AJ27" s="37">
        <f t="shared" si="13"/>
        <v>-530</v>
      </c>
      <c r="AK27" s="183">
        <v>850</v>
      </c>
      <c r="AL27" s="50">
        <v>616</v>
      </c>
      <c r="AM27" s="38">
        <f t="shared" si="14"/>
        <v>72.47058823529412</v>
      </c>
      <c r="AN27" s="37">
        <f t="shared" si="15"/>
        <v>-234</v>
      </c>
      <c r="AO27" s="183">
        <v>332</v>
      </c>
      <c r="AP27" s="51">
        <v>112</v>
      </c>
      <c r="AQ27" s="38">
        <f t="shared" si="16"/>
        <v>33.734939759036145</v>
      </c>
      <c r="AR27" s="37">
        <f t="shared" si="17"/>
        <v>-220</v>
      </c>
      <c r="AS27" s="50">
        <v>60</v>
      </c>
      <c r="AT27" s="50">
        <v>15</v>
      </c>
      <c r="AU27" s="39">
        <f t="shared" si="18"/>
        <v>25</v>
      </c>
      <c r="AV27" s="37">
        <f t="shared" si="19"/>
        <v>-45</v>
      </c>
      <c r="AW27" s="43">
        <f t="shared" si="20"/>
        <v>-1841</v>
      </c>
      <c r="AX27" s="44">
        <f t="shared" si="21"/>
        <v>-1763</v>
      </c>
      <c r="AY27" s="44">
        <v>2178</v>
      </c>
      <c r="AZ27" s="45">
        <v>2086</v>
      </c>
      <c r="BA27" s="53">
        <v>71</v>
      </c>
      <c r="BB27" s="53">
        <v>82</v>
      </c>
      <c r="BC27" s="47">
        <f t="shared" si="35"/>
        <v>115.5</v>
      </c>
      <c r="BD27" s="46">
        <f t="shared" si="22"/>
        <v>11</v>
      </c>
      <c r="BE27" s="54">
        <v>459</v>
      </c>
      <c r="BF27" s="50">
        <v>527</v>
      </c>
      <c r="BG27" s="39">
        <f t="shared" si="23"/>
        <v>114.8</v>
      </c>
      <c r="BH27" s="37">
        <f t="shared" si="24"/>
        <v>68</v>
      </c>
      <c r="BI27" s="50">
        <v>762</v>
      </c>
      <c r="BJ27" s="50">
        <v>781</v>
      </c>
      <c r="BK27" s="211">
        <f t="shared" si="36"/>
        <v>102.5</v>
      </c>
      <c r="BL27" s="42">
        <f t="shared" si="37"/>
        <v>19</v>
      </c>
      <c r="BM27" s="50">
        <v>534</v>
      </c>
      <c r="BN27" s="50">
        <v>514</v>
      </c>
      <c r="BO27" s="39">
        <f t="shared" si="25"/>
        <v>96.25468164794007</v>
      </c>
      <c r="BP27" s="37">
        <f t="shared" si="26"/>
        <v>-20</v>
      </c>
      <c r="BQ27" s="50">
        <v>493</v>
      </c>
      <c r="BR27" s="50">
        <v>477</v>
      </c>
      <c r="BS27" s="39">
        <f t="shared" si="27"/>
        <v>96.75456389452333</v>
      </c>
      <c r="BT27" s="37">
        <f t="shared" si="28"/>
        <v>-16</v>
      </c>
      <c r="BU27" s="55">
        <v>4118.274111675127</v>
      </c>
      <c r="BV27" s="50">
        <v>4394.2307692307695</v>
      </c>
      <c r="BW27" s="37">
        <f t="shared" si="29"/>
        <v>275.9566575556428</v>
      </c>
      <c r="BX27" s="50">
        <v>107</v>
      </c>
      <c r="BY27" s="50">
        <v>66</v>
      </c>
      <c r="BZ27" s="39">
        <f t="shared" si="30"/>
        <v>61.7</v>
      </c>
      <c r="CA27" s="37">
        <f t="shared" si="31"/>
        <v>-41</v>
      </c>
      <c r="CB27" s="52">
        <v>5055.78</v>
      </c>
      <c r="CC27" s="52">
        <v>7047.91</v>
      </c>
      <c r="CD27" s="39">
        <f t="shared" si="38"/>
        <v>139.4</v>
      </c>
      <c r="CE27" s="40">
        <f t="shared" si="39"/>
        <v>1992.13</v>
      </c>
      <c r="CF27" s="13"/>
    </row>
    <row r="28" spans="1:84" s="18" customFormat="1" ht="21.75" customHeight="1">
      <c r="A28" s="49" t="s">
        <v>75</v>
      </c>
      <c r="B28" s="172">
        <v>513</v>
      </c>
      <c r="C28" s="172">
        <v>602</v>
      </c>
      <c r="D28" s="176">
        <f t="shared" si="32"/>
        <v>117.34892787524367</v>
      </c>
      <c r="E28" s="36">
        <f t="shared" si="33"/>
        <v>89</v>
      </c>
      <c r="F28" s="50">
        <v>403</v>
      </c>
      <c r="G28" s="51">
        <v>482</v>
      </c>
      <c r="H28" s="38">
        <f t="shared" si="0"/>
        <v>119.60297766749379</v>
      </c>
      <c r="I28" s="37">
        <f t="shared" si="1"/>
        <v>79</v>
      </c>
      <c r="J28" s="50">
        <v>137</v>
      </c>
      <c r="K28" s="50">
        <v>145</v>
      </c>
      <c r="L28" s="38">
        <f t="shared" si="2"/>
        <v>105.83941605839415</v>
      </c>
      <c r="M28" s="37">
        <f t="shared" si="3"/>
        <v>8</v>
      </c>
      <c r="N28" s="50">
        <v>94</v>
      </c>
      <c r="O28" s="50">
        <v>106</v>
      </c>
      <c r="P28" s="38">
        <f t="shared" si="4"/>
        <v>112.7659574468085</v>
      </c>
      <c r="Q28" s="37">
        <f t="shared" si="5"/>
        <v>12</v>
      </c>
      <c r="R28" s="52">
        <v>11</v>
      </c>
      <c r="S28" s="50">
        <v>2</v>
      </c>
      <c r="T28" s="39">
        <f t="shared" si="6"/>
        <v>18.181818181818183</v>
      </c>
      <c r="U28" s="40">
        <f t="shared" si="7"/>
        <v>-9</v>
      </c>
      <c r="V28" s="190">
        <v>11.7</v>
      </c>
      <c r="W28" s="190">
        <v>1.9</v>
      </c>
      <c r="X28" s="38">
        <f t="shared" si="34"/>
        <v>-9.799999999999999</v>
      </c>
      <c r="Y28" s="50">
        <v>150</v>
      </c>
      <c r="Z28" s="52">
        <v>132</v>
      </c>
      <c r="AA28" s="39">
        <f t="shared" si="8"/>
        <v>88</v>
      </c>
      <c r="AB28" s="37">
        <f t="shared" si="9"/>
        <v>-18</v>
      </c>
      <c r="AC28" s="40"/>
      <c r="AD28" s="40"/>
      <c r="AE28" s="39" t="e">
        <f t="shared" si="10"/>
        <v>#DIV/0!</v>
      </c>
      <c r="AF28" s="40">
        <f t="shared" si="40"/>
        <v>0</v>
      </c>
      <c r="AG28" s="183">
        <v>1094</v>
      </c>
      <c r="AH28" s="50">
        <v>762</v>
      </c>
      <c r="AI28" s="38">
        <f t="shared" si="12"/>
        <v>69.6526508226691</v>
      </c>
      <c r="AJ28" s="37">
        <f t="shared" si="13"/>
        <v>-332</v>
      </c>
      <c r="AK28" s="183">
        <v>396</v>
      </c>
      <c r="AL28" s="50">
        <v>480</v>
      </c>
      <c r="AM28" s="38">
        <f t="shared" si="14"/>
        <v>121.21212121212122</v>
      </c>
      <c r="AN28" s="37">
        <f t="shared" si="15"/>
        <v>84</v>
      </c>
      <c r="AO28" s="183">
        <v>455</v>
      </c>
      <c r="AP28" s="51">
        <v>61</v>
      </c>
      <c r="AQ28" s="38">
        <f t="shared" si="16"/>
        <v>13.406593406593407</v>
      </c>
      <c r="AR28" s="37">
        <f t="shared" si="17"/>
        <v>-394</v>
      </c>
      <c r="AS28" s="50">
        <v>204</v>
      </c>
      <c r="AT28" s="50">
        <v>40</v>
      </c>
      <c r="AU28" s="39">
        <f t="shared" si="18"/>
        <v>19.607843137254903</v>
      </c>
      <c r="AV28" s="37">
        <f t="shared" si="19"/>
        <v>-164</v>
      </c>
      <c r="AW28" s="43">
        <f t="shared" si="20"/>
        <v>-10542</v>
      </c>
      <c r="AX28" s="44">
        <f t="shared" si="21"/>
        <v>-10603</v>
      </c>
      <c r="AY28" s="44">
        <v>10639</v>
      </c>
      <c r="AZ28" s="45">
        <v>10758</v>
      </c>
      <c r="BA28" s="53">
        <v>31</v>
      </c>
      <c r="BB28" s="53">
        <v>37</v>
      </c>
      <c r="BC28" s="47">
        <f t="shared" si="35"/>
        <v>119.4</v>
      </c>
      <c r="BD28" s="46">
        <f t="shared" si="22"/>
        <v>6</v>
      </c>
      <c r="BE28" s="54">
        <v>193</v>
      </c>
      <c r="BF28" s="50">
        <v>132</v>
      </c>
      <c r="BG28" s="39">
        <f t="shared" si="23"/>
        <v>68.4</v>
      </c>
      <c r="BH28" s="37">
        <f t="shared" si="24"/>
        <v>-61</v>
      </c>
      <c r="BI28" s="50">
        <v>414</v>
      </c>
      <c r="BJ28" s="50">
        <v>442</v>
      </c>
      <c r="BK28" s="211">
        <f t="shared" si="36"/>
        <v>106.8</v>
      </c>
      <c r="BL28" s="42">
        <f t="shared" si="37"/>
        <v>28</v>
      </c>
      <c r="BM28" s="50">
        <v>306</v>
      </c>
      <c r="BN28" s="50">
        <v>327</v>
      </c>
      <c r="BO28" s="39">
        <f t="shared" si="25"/>
        <v>106.86274509803921</v>
      </c>
      <c r="BP28" s="37">
        <f t="shared" si="26"/>
        <v>21</v>
      </c>
      <c r="BQ28" s="50">
        <v>276</v>
      </c>
      <c r="BR28" s="50">
        <v>303</v>
      </c>
      <c r="BS28" s="39">
        <f t="shared" si="27"/>
        <v>109.78260869565217</v>
      </c>
      <c r="BT28" s="37">
        <f t="shared" si="28"/>
        <v>27</v>
      </c>
      <c r="BU28" s="55">
        <v>2501.171875</v>
      </c>
      <c r="BV28" s="50">
        <v>3094.539249146758</v>
      </c>
      <c r="BW28" s="37">
        <f t="shared" si="29"/>
        <v>593.3673741467578</v>
      </c>
      <c r="BX28" s="50">
        <v>76</v>
      </c>
      <c r="BY28" s="50">
        <v>15</v>
      </c>
      <c r="BZ28" s="39">
        <f t="shared" si="30"/>
        <v>19.7</v>
      </c>
      <c r="CA28" s="37">
        <f t="shared" si="31"/>
        <v>-61</v>
      </c>
      <c r="CB28" s="52">
        <v>4161.16</v>
      </c>
      <c r="CC28" s="52">
        <v>5741</v>
      </c>
      <c r="CD28" s="39">
        <f t="shared" si="38"/>
        <v>138</v>
      </c>
      <c r="CE28" s="40">
        <f t="shared" si="39"/>
        <v>1579.8400000000001</v>
      </c>
      <c r="CF28" s="13"/>
    </row>
    <row r="29" spans="1:84" s="18" customFormat="1" ht="21.75" customHeight="1">
      <c r="A29" s="49" t="s">
        <v>76</v>
      </c>
      <c r="B29" s="172">
        <v>826</v>
      </c>
      <c r="C29" s="172">
        <v>810</v>
      </c>
      <c r="D29" s="176">
        <f t="shared" si="32"/>
        <v>98.06295399515739</v>
      </c>
      <c r="E29" s="36">
        <f t="shared" si="33"/>
        <v>-16</v>
      </c>
      <c r="F29" s="50">
        <v>753</v>
      </c>
      <c r="G29" s="51">
        <v>710</v>
      </c>
      <c r="H29" s="38">
        <f t="shared" si="0"/>
        <v>94.28950863213812</v>
      </c>
      <c r="I29" s="37">
        <f t="shared" si="1"/>
        <v>-43</v>
      </c>
      <c r="J29" s="50">
        <v>241</v>
      </c>
      <c r="K29" s="50">
        <v>196</v>
      </c>
      <c r="L29" s="38">
        <f t="shared" si="2"/>
        <v>81.32780082987551</v>
      </c>
      <c r="M29" s="37">
        <f t="shared" si="3"/>
        <v>-45</v>
      </c>
      <c r="N29" s="50">
        <v>143</v>
      </c>
      <c r="O29" s="50">
        <v>203</v>
      </c>
      <c r="P29" s="38">
        <f t="shared" si="4"/>
        <v>141.95804195804195</v>
      </c>
      <c r="Q29" s="37">
        <f t="shared" si="5"/>
        <v>60</v>
      </c>
      <c r="R29" s="52">
        <v>34</v>
      </c>
      <c r="S29" s="50">
        <v>36</v>
      </c>
      <c r="T29" s="39">
        <f t="shared" si="6"/>
        <v>105.88235294117648</v>
      </c>
      <c r="U29" s="40">
        <f t="shared" si="7"/>
        <v>2</v>
      </c>
      <c r="V29" s="190">
        <v>23.8</v>
      </c>
      <c r="W29" s="190">
        <v>17.7</v>
      </c>
      <c r="X29" s="38">
        <f t="shared" si="34"/>
        <v>-6.100000000000001</v>
      </c>
      <c r="Y29" s="50">
        <v>133</v>
      </c>
      <c r="Z29" s="52">
        <v>93</v>
      </c>
      <c r="AA29" s="39">
        <f t="shared" si="8"/>
        <v>69.92481203007519</v>
      </c>
      <c r="AB29" s="37">
        <f t="shared" si="9"/>
        <v>-40</v>
      </c>
      <c r="AC29" s="40"/>
      <c r="AD29" s="40"/>
      <c r="AE29" s="39" t="e">
        <f t="shared" si="10"/>
        <v>#DIV/0!</v>
      </c>
      <c r="AF29" s="40">
        <f t="shared" si="40"/>
        <v>0</v>
      </c>
      <c r="AG29" s="183">
        <v>784</v>
      </c>
      <c r="AH29" s="50">
        <v>845</v>
      </c>
      <c r="AI29" s="38">
        <f t="shared" si="12"/>
        <v>107.78061224489797</v>
      </c>
      <c r="AJ29" s="37">
        <f t="shared" si="13"/>
        <v>61</v>
      </c>
      <c r="AK29" s="183">
        <v>648</v>
      </c>
      <c r="AL29" s="50">
        <v>644</v>
      </c>
      <c r="AM29" s="38">
        <f t="shared" si="14"/>
        <v>99.38271604938271</v>
      </c>
      <c r="AN29" s="37">
        <f t="shared" si="15"/>
        <v>-4</v>
      </c>
      <c r="AO29" s="183">
        <v>104</v>
      </c>
      <c r="AP29" s="51">
        <v>103</v>
      </c>
      <c r="AQ29" s="38">
        <f t="shared" si="16"/>
        <v>99.03846153846155</v>
      </c>
      <c r="AR29" s="37">
        <f t="shared" si="17"/>
        <v>-1</v>
      </c>
      <c r="AS29" s="50">
        <v>63</v>
      </c>
      <c r="AT29" s="50">
        <v>25</v>
      </c>
      <c r="AU29" s="39">
        <f t="shared" si="18"/>
        <v>39.682539682539684</v>
      </c>
      <c r="AV29" s="37">
        <f t="shared" si="19"/>
        <v>-38</v>
      </c>
      <c r="AW29" s="43">
        <f t="shared" si="20"/>
        <v>-2708</v>
      </c>
      <c r="AX29" s="44">
        <f t="shared" si="21"/>
        <v>-2259</v>
      </c>
      <c r="AY29" s="44">
        <v>2916</v>
      </c>
      <c r="AZ29" s="45">
        <v>2497</v>
      </c>
      <c r="BA29" s="53">
        <v>79</v>
      </c>
      <c r="BB29" s="53">
        <v>62</v>
      </c>
      <c r="BC29" s="47">
        <f t="shared" si="35"/>
        <v>78.5</v>
      </c>
      <c r="BD29" s="46">
        <f t="shared" si="22"/>
        <v>-17</v>
      </c>
      <c r="BE29" s="54">
        <v>203</v>
      </c>
      <c r="BF29" s="50">
        <v>250</v>
      </c>
      <c r="BG29" s="39">
        <f t="shared" si="23"/>
        <v>123.2</v>
      </c>
      <c r="BH29" s="37">
        <f t="shared" si="24"/>
        <v>47</v>
      </c>
      <c r="BI29" s="50">
        <v>583</v>
      </c>
      <c r="BJ29" s="50">
        <v>532</v>
      </c>
      <c r="BK29" s="211">
        <f t="shared" si="36"/>
        <v>91.3</v>
      </c>
      <c r="BL29" s="42">
        <f t="shared" si="37"/>
        <v>-51</v>
      </c>
      <c r="BM29" s="50">
        <v>545</v>
      </c>
      <c r="BN29" s="50">
        <v>472</v>
      </c>
      <c r="BO29" s="39">
        <f t="shared" si="25"/>
        <v>86.60550458715596</v>
      </c>
      <c r="BP29" s="37">
        <f t="shared" si="26"/>
        <v>-73</v>
      </c>
      <c r="BQ29" s="50">
        <v>465</v>
      </c>
      <c r="BR29" s="50">
        <v>420</v>
      </c>
      <c r="BS29" s="39">
        <f t="shared" si="27"/>
        <v>90.32258064516128</v>
      </c>
      <c r="BT29" s="37">
        <f t="shared" si="28"/>
        <v>-45</v>
      </c>
      <c r="BU29" s="55">
        <v>2988.376753507014</v>
      </c>
      <c r="BV29" s="50">
        <v>3833.903133903134</v>
      </c>
      <c r="BW29" s="37">
        <f t="shared" si="29"/>
        <v>845.5263803961197</v>
      </c>
      <c r="BX29" s="50">
        <v>51</v>
      </c>
      <c r="BY29" s="50">
        <v>45</v>
      </c>
      <c r="BZ29" s="39">
        <f t="shared" si="30"/>
        <v>88.2</v>
      </c>
      <c r="CA29" s="37">
        <f t="shared" si="31"/>
        <v>-6</v>
      </c>
      <c r="CB29" s="52">
        <v>5119.71</v>
      </c>
      <c r="CC29" s="52">
        <v>5938.76</v>
      </c>
      <c r="CD29" s="39">
        <f t="shared" si="38"/>
        <v>116</v>
      </c>
      <c r="CE29" s="40">
        <f t="shared" si="39"/>
        <v>819.0500000000002</v>
      </c>
      <c r="CF29" s="13"/>
    </row>
    <row r="30" spans="1:84" s="18" customFormat="1" ht="21.75" customHeight="1">
      <c r="A30" s="49" t="s">
        <v>77</v>
      </c>
      <c r="B30" s="172">
        <v>1351</v>
      </c>
      <c r="C30" s="172">
        <v>1484</v>
      </c>
      <c r="D30" s="176">
        <f t="shared" si="32"/>
        <v>109.84455958549222</v>
      </c>
      <c r="E30" s="36">
        <f t="shared" si="33"/>
        <v>133</v>
      </c>
      <c r="F30" s="50">
        <v>902</v>
      </c>
      <c r="G30" s="51">
        <v>1066</v>
      </c>
      <c r="H30" s="38">
        <f t="shared" si="0"/>
        <v>118.18181818181819</v>
      </c>
      <c r="I30" s="37">
        <f t="shared" si="1"/>
        <v>164</v>
      </c>
      <c r="J30" s="50">
        <v>416</v>
      </c>
      <c r="K30" s="50">
        <v>435</v>
      </c>
      <c r="L30" s="38">
        <f t="shared" si="2"/>
        <v>104.5673076923077</v>
      </c>
      <c r="M30" s="37">
        <f t="shared" si="3"/>
        <v>19</v>
      </c>
      <c r="N30" s="50">
        <v>336</v>
      </c>
      <c r="O30" s="50">
        <v>380</v>
      </c>
      <c r="P30" s="38">
        <f t="shared" si="4"/>
        <v>113.09523809523809</v>
      </c>
      <c r="Q30" s="37">
        <f t="shared" si="5"/>
        <v>44</v>
      </c>
      <c r="R30" s="52">
        <v>146</v>
      </c>
      <c r="S30" s="50">
        <v>147</v>
      </c>
      <c r="T30" s="39">
        <f t="shared" si="6"/>
        <v>100.68493150684932</v>
      </c>
      <c r="U30" s="40">
        <f t="shared" si="7"/>
        <v>1</v>
      </c>
      <c r="V30" s="190">
        <v>43.5</v>
      </c>
      <c r="W30" s="190">
        <v>38.7</v>
      </c>
      <c r="X30" s="38">
        <f t="shared" si="34"/>
        <v>-4.799999999999997</v>
      </c>
      <c r="Y30" s="50">
        <v>288</v>
      </c>
      <c r="Z30" s="52">
        <v>288</v>
      </c>
      <c r="AA30" s="39">
        <f t="shared" si="8"/>
        <v>100</v>
      </c>
      <c r="AB30" s="37">
        <f t="shared" si="9"/>
        <v>0</v>
      </c>
      <c r="AC30" s="40"/>
      <c r="AD30" s="40"/>
      <c r="AE30" s="39" t="e">
        <f t="shared" si="10"/>
        <v>#DIV/0!</v>
      </c>
      <c r="AF30" s="40">
        <f t="shared" si="40"/>
        <v>0</v>
      </c>
      <c r="AG30" s="183">
        <v>1182</v>
      </c>
      <c r="AH30" s="50">
        <v>941</v>
      </c>
      <c r="AI30" s="38">
        <f t="shared" si="12"/>
        <v>79.61082910321488</v>
      </c>
      <c r="AJ30" s="37">
        <f t="shared" si="13"/>
        <v>-241</v>
      </c>
      <c r="AK30" s="183">
        <v>885</v>
      </c>
      <c r="AL30" s="50">
        <v>889</v>
      </c>
      <c r="AM30" s="38">
        <f t="shared" si="14"/>
        <v>100.45197740112994</v>
      </c>
      <c r="AN30" s="37">
        <f t="shared" si="15"/>
        <v>4</v>
      </c>
      <c r="AO30" s="183">
        <v>210</v>
      </c>
      <c r="AP30" s="51">
        <v>0</v>
      </c>
      <c r="AQ30" s="38">
        <f t="shared" si="16"/>
        <v>0</v>
      </c>
      <c r="AR30" s="37">
        <f t="shared" si="17"/>
        <v>-210</v>
      </c>
      <c r="AS30" s="50">
        <v>131</v>
      </c>
      <c r="AT30" s="50">
        <v>15</v>
      </c>
      <c r="AU30" s="39">
        <f t="shared" si="18"/>
        <v>11.450381679389313</v>
      </c>
      <c r="AV30" s="37">
        <f t="shared" si="19"/>
        <v>-116</v>
      </c>
      <c r="AW30" s="43">
        <f t="shared" si="20"/>
        <v>-3303</v>
      </c>
      <c r="AX30" s="44">
        <f t="shared" si="21"/>
        <v>-3620</v>
      </c>
      <c r="AY30" s="44">
        <v>3567</v>
      </c>
      <c r="AZ30" s="45">
        <v>3950</v>
      </c>
      <c r="BA30" s="53">
        <v>89</v>
      </c>
      <c r="BB30" s="53">
        <v>99</v>
      </c>
      <c r="BC30" s="47">
        <f t="shared" si="35"/>
        <v>111.2</v>
      </c>
      <c r="BD30" s="46">
        <f t="shared" si="22"/>
        <v>10</v>
      </c>
      <c r="BE30" s="54">
        <v>434</v>
      </c>
      <c r="BF30" s="50">
        <v>395</v>
      </c>
      <c r="BG30" s="39">
        <f t="shared" si="23"/>
        <v>91</v>
      </c>
      <c r="BH30" s="37">
        <f t="shared" si="24"/>
        <v>-39</v>
      </c>
      <c r="BI30" s="50">
        <v>956</v>
      </c>
      <c r="BJ30" s="50">
        <v>1007</v>
      </c>
      <c r="BK30" s="211">
        <f t="shared" si="36"/>
        <v>105.3</v>
      </c>
      <c r="BL30" s="42">
        <f t="shared" si="37"/>
        <v>51</v>
      </c>
      <c r="BM30" s="50">
        <v>638</v>
      </c>
      <c r="BN30" s="50">
        <v>736</v>
      </c>
      <c r="BO30" s="39">
        <f t="shared" si="25"/>
        <v>115.36050156739812</v>
      </c>
      <c r="BP30" s="37">
        <f t="shared" si="26"/>
        <v>98</v>
      </c>
      <c r="BQ30" s="50">
        <v>561</v>
      </c>
      <c r="BR30" s="50">
        <v>682</v>
      </c>
      <c r="BS30" s="39">
        <f t="shared" si="27"/>
        <v>121.56862745098039</v>
      </c>
      <c r="BT30" s="37">
        <f t="shared" si="28"/>
        <v>121</v>
      </c>
      <c r="BU30" s="55">
        <v>4697.524752475248</v>
      </c>
      <c r="BV30" s="50">
        <v>5165.6357388316155</v>
      </c>
      <c r="BW30" s="37">
        <f t="shared" si="29"/>
        <v>468.1109863563679</v>
      </c>
      <c r="BX30" s="50">
        <v>109</v>
      </c>
      <c r="BY30" s="50">
        <v>30</v>
      </c>
      <c r="BZ30" s="39">
        <f t="shared" si="30"/>
        <v>27.5</v>
      </c>
      <c r="CA30" s="37">
        <f t="shared" si="31"/>
        <v>-79</v>
      </c>
      <c r="CB30" s="52">
        <v>7122.79</v>
      </c>
      <c r="CC30" s="52">
        <v>5719.97</v>
      </c>
      <c r="CD30" s="39">
        <f t="shared" si="38"/>
        <v>80.3</v>
      </c>
      <c r="CE30" s="40">
        <f t="shared" si="39"/>
        <v>-1402.8199999999997</v>
      </c>
      <c r="CF30" s="13"/>
    </row>
    <row r="31" spans="1:84" s="58" customFormat="1" ht="21.75" customHeight="1">
      <c r="A31" s="49" t="s">
        <v>78</v>
      </c>
      <c r="B31" s="172">
        <v>6448</v>
      </c>
      <c r="C31" s="172">
        <v>6288</v>
      </c>
      <c r="D31" s="176">
        <f t="shared" si="32"/>
        <v>97.51861042183623</v>
      </c>
      <c r="E31" s="36">
        <f t="shared" si="33"/>
        <v>-160</v>
      </c>
      <c r="F31" s="50">
        <v>3462</v>
      </c>
      <c r="G31" s="51">
        <v>3717</v>
      </c>
      <c r="H31" s="38">
        <f t="shared" si="0"/>
        <v>107.36568457538995</v>
      </c>
      <c r="I31" s="37">
        <f t="shared" si="1"/>
        <v>255</v>
      </c>
      <c r="J31" s="50">
        <v>1207</v>
      </c>
      <c r="K31" s="50">
        <v>1565</v>
      </c>
      <c r="L31" s="38">
        <f t="shared" si="2"/>
        <v>129.6603148301574</v>
      </c>
      <c r="M31" s="37">
        <f t="shared" si="3"/>
        <v>358</v>
      </c>
      <c r="N31" s="50">
        <v>1694</v>
      </c>
      <c r="O31" s="50">
        <v>1711</v>
      </c>
      <c r="P31" s="38">
        <f t="shared" si="4"/>
        <v>101.00354191263283</v>
      </c>
      <c r="Q31" s="37">
        <f t="shared" si="5"/>
        <v>17</v>
      </c>
      <c r="R31" s="52">
        <v>1086</v>
      </c>
      <c r="S31" s="50">
        <v>1041</v>
      </c>
      <c r="T31" s="39">
        <f t="shared" si="6"/>
        <v>95.85635359116023</v>
      </c>
      <c r="U31" s="40">
        <f t="shared" si="7"/>
        <v>-45</v>
      </c>
      <c r="V31" s="190">
        <v>64.1</v>
      </c>
      <c r="W31" s="190">
        <v>60.8</v>
      </c>
      <c r="X31" s="38">
        <f t="shared" si="34"/>
        <v>-3.299999999999997</v>
      </c>
      <c r="Y31" s="50">
        <v>335</v>
      </c>
      <c r="Z31" s="52">
        <v>197</v>
      </c>
      <c r="AA31" s="39">
        <f t="shared" si="8"/>
        <v>58.805970149253724</v>
      </c>
      <c r="AB31" s="37">
        <f t="shared" si="9"/>
        <v>-138</v>
      </c>
      <c r="AC31" s="40"/>
      <c r="AD31" s="40"/>
      <c r="AE31" s="39" t="e">
        <f t="shared" si="10"/>
        <v>#DIV/0!</v>
      </c>
      <c r="AF31" s="40">
        <f t="shared" si="40"/>
        <v>0</v>
      </c>
      <c r="AG31" s="183">
        <v>5244</v>
      </c>
      <c r="AH31" s="50">
        <v>4255</v>
      </c>
      <c r="AI31" s="38">
        <f t="shared" si="12"/>
        <v>81.14035087719299</v>
      </c>
      <c r="AJ31" s="37">
        <f t="shared" si="13"/>
        <v>-989</v>
      </c>
      <c r="AK31" s="183">
        <v>3041</v>
      </c>
      <c r="AL31" s="50">
        <v>2728</v>
      </c>
      <c r="AM31" s="38">
        <f t="shared" si="14"/>
        <v>89.7073331141072</v>
      </c>
      <c r="AN31" s="37">
        <f t="shared" si="15"/>
        <v>-313</v>
      </c>
      <c r="AO31" s="183">
        <v>1719</v>
      </c>
      <c r="AP31" s="51">
        <v>1274</v>
      </c>
      <c r="AQ31" s="38">
        <f t="shared" si="16"/>
        <v>74.1128563118092</v>
      </c>
      <c r="AR31" s="37">
        <f t="shared" si="17"/>
        <v>-445</v>
      </c>
      <c r="AS31" s="50">
        <v>222</v>
      </c>
      <c r="AT31" s="50">
        <v>142</v>
      </c>
      <c r="AU31" s="39">
        <f t="shared" si="18"/>
        <v>63.96396396396396</v>
      </c>
      <c r="AV31" s="37">
        <f t="shared" si="19"/>
        <v>-80</v>
      </c>
      <c r="AW31" s="43">
        <f t="shared" si="20"/>
        <v>-4478</v>
      </c>
      <c r="AX31" s="44">
        <f t="shared" si="21"/>
        <v>-4024</v>
      </c>
      <c r="AY31" s="44">
        <v>5760</v>
      </c>
      <c r="AZ31" s="45">
        <v>5289</v>
      </c>
      <c r="BA31" s="53">
        <v>707</v>
      </c>
      <c r="BB31" s="53">
        <v>971</v>
      </c>
      <c r="BC31" s="47">
        <f t="shared" si="35"/>
        <v>137.3</v>
      </c>
      <c r="BD31" s="46">
        <f t="shared" si="22"/>
        <v>264</v>
      </c>
      <c r="BE31" s="54">
        <v>5371</v>
      </c>
      <c r="BF31" s="50">
        <v>4405</v>
      </c>
      <c r="BG31" s="39">
        <f t="shared" si="23"/>
        <v>82</v>
      </c>
      <c r="BH31" s="37">
        <f t="shared" si="24"/>
        <v>-966</v>
      </c>
      <c r="BI31" s="50">
        <v>4039</v>
      </c>
      <c r="BJ31" s="50">
        <v>3759</v>
      </c>
      <c r="BK31" s="211">
        <f t="shared" si="36"/>
        <v>93.1</v>
      </c>
      <c r="BL31" s="42">
        <f t="shared" si="37"/>
        <v>-280</v>
      </c>
      <c r="BM31" s="50">
        <v>2180</v>
      </c>
      <c r="BN31" s="50">
        <v>2452</v>
      </c>
      <c r="BO31" s="39">
        <f t="shared" si="25"/>
        <v>112.4770642201835</v>
      </c>
      <c r="BP31" s="37">
        <f t="shared" si="26"/>
        <v>272</v>
      </c>
      <c r="BQ31" s="50">
        <v>1879</v>
      </c>
      <c r="BR31" s="50">
        <v>2181</v>
      </c>
      <c r="BS31" s="39">
        <f t="shared" si="27"/>
        <v>116.07237892496009</v>
      </c>
      <c r="BT31" s="37">
        <f t="shared" si="28"/>
        <v>302</v>
      </c>
      <c r="BU31" s="55">
        <v>3872.5212464589235</v>
      </c>
      <c r="BV31" s="50">
        <v>5080.245470485096</v>
      </c>
      <c r="BW31" s="37">
        <f t="shared" si="29"/>
        <v>1207.7242240261726</v>
      </c>
      <c r="BX31" s="50">
        <v>1206</v>
      </c>
      <c r="BY31" s="50">
        <v>545</v>
      </c>
      <c r="BZ31" s="39">
        <f t="shared" si="30"/>
        <v>45.2</v>
      </c>
      <c r="CA31" s="37">
        <f t="shared" si="31"/>
        <v>-661</v>
      </c>
      <c r="CB31" s="52">
        <v>6018.67</v>
      </c>
      <c r="CC31" s="52">
        <v>6445.76</v>
      </c>
      <c r="CD31" s="39">
        <f t="shared" si="38"/>
        <v>107.1</v>
      </c>
      <c r="CE31" s="40">
        <f t="shared" si="39"/>
        <v>427.09000000000015</v>
      </c>
      <c r="CF31" s="13"/>
    </row>
    <row r="32" spans="1:84" s="18" customFormat="1" ht="21.75" customHeight="1">
      <c r="A32" s="59" t="s">
        <v>79</v>
      </c>
      <c r="B32" s="172">
        <v>5147</v>
      </c>
      <c r="C32" s="172">
        <v>7134</v>
      </c>
      <c r="D32" s="176">
        <f t="shared" si="32"/>
        <v>138.60501262871577</v>
      </c>
      <c r="E32" s="36">
        <f t="shared" si="33"/>
        <v>1987</v>
      </c>
      <c r="F32" s="50">
        <v>2111</v>
      </c>
      <c r="G32" s="51">
        <v>2279</v>
      </c>
      <c r="H32" s="38">
        <f t="shared" si="0"/>
        <v>107.95831359545238</v>
      </c>
      <c r="I32" s="37">
        <f t="shared" si="1"/>
        <v>168</v>
      </c>
      <c r="J32" s="50">
        <v>778</v>
      </c>
      <c r="K32" s="50">
        <v>930</v>
      </c>
      <c r="L32" s="38">
        <f t="shared" si="2"/>
        <v>119.53727506426735</v>
      </c>
      <c r="M32" s="37">
        <f t="shared" si="3"/>
        <v>152</v>
      </c>
      <c r="N32" s="50">
        <v>1929</v>
      </c>
      <c r="O32" s="50">
        <v>2100</v>
      </c>
      <c r="P32" s="38">
        <f t="shared" si="4"/>
        <v>108.8646967340591</v>
      </c>
      <c r="Q32" s="37">
        <f t="shared" si="5"/>
        <v>171</v>
      </c>
      <c r="R32" s="52">
        <v>1477</v>
      </c>
      <c r="S32" s="50">
        <v>1563</v>
      </c>
      <c r="T32" s="39">
        <f t="shared" si="6"/>
        <v>105.82261340555179</v>
      </c>
      <c r="U32" s="40">
        <f t="shared" si="7"/>
        <v>86</v>
      </c>
      <c r="V32" s="190">
        <v>76.6</v>
      </c>
      <c r="W32" s="190">
        <v>74.4</v>
      </c>
      <c r="X32" s="38">
        <f t="shared" si="34"/>
        <v>-2.1999999999999886</v>
      </c>
      <c r="Y32" s="50">
        <v>202</v>
      </c>
      <c r="Z32" s="52">
        <v>32</v>
      </c>
      <c r="AA32" s="39">
        <f t="shared" si="8"/>
        <v>15.841584158415841</v>
      </c>
      <c r="AB32" s="37">
        <f t="shared" si="9"/>
        <v>-170</v>
      </c>
      <c r="AC32" s="40"/>
      <c r="AD32" s="40"/>
      <c r="AE32" s="39" t="e">
        <f t="shared" si="10"/>
        <v>#DIV/0!</v>
      </c>
      <c r="AF32" s="40">
        <f t="shared" si="40"/>
        <v>0</v>
      </c>
      <c r="AG32" s="183">
        <v>6762</v>
      </c>
      <c r="AH32" s="50">
        <v>4309</v>
      </c>
      <c r="AI32" s="38">
        <f t="shared" si="12"/>
        <v>63.72375036971311</v>
      </c>
      <c r="AJ32" s="37">
        <f t="shared" si="13"/>
        <v>-2453</v>
      </c>
      <c r="AK32" s="183">
        <v>2031</v>
      </c>
      <c r="AL32" s="50">
        <v>1980</v>
      </c>
      <c r="AM32" s="38">
        <f t="shared" si="14"/>
        <v>97.48892171344166</v>
      </c>
      <c r="AN32" s="37">
        <f t="shared" si="15"/>
        <v>-51</v>
      </c>
      <c r="AO32" s="183">
        <v>3014</v>
      </c>
      <c r="AP32" s="51">
        <v>700</v>
      </c>
      <c r="AQ32" s="38">
        <f t="shared" si="16"/>
        <v>23.2249502322495</v>
      </c>
      <c r="AR32" s="37">
        <f t="shared" si="17"/>
        <v>-2314</v>
      </c>
      <c r="AS32" s="50">
        <v>147</v>
      </c>
      <c r="AT32" s="50">
        <v>21</v>
      </c>
      <c r="AU32" s="39">
        <f t="shared" si="18"/>
        <v>14.285714285714285</v>
      </c>
      <c r="AV32" s="37">
        <f t="shared" si="19"/>
        <v>-126</v>
      </c>
      <c r="AW32" s="43">
        <f t="shared" si="20"/>
        <v>-426</v>
      </c>
      <c r="AX32" s="44">
        <f t="shared" si="21"/>
        <v>-397</v>
      </c>
      <c r="AY32" s="44">
        <v>1246</v>
      </c>
      <c r="AZ32" s="45">
        <v>1271</v>
      </c>
      <c r="BA32" s="53">
        <v>534</v>
      </c>
      <c r="BB32" s="53">
        <v>896</v>
      </c>
      <c r="BC32" s="47">
        <f t="shared" si="35"/>
        <v>167.8</v>
      </c>
      <c r="BD32" s="46">
        <f t="shared" si="22"/>
        <v>362</v>
      </c>
      <c r="BE32" s="54">
        <v>5225</v>
      </c>
      <c r="BF32" s="50">
        <v>4382</v>
      </c>
      <c r="BG32" s="39">
        <f t="shared" si="23"/>
        <v>83.9</v>
      </c>
      <c r="BH32" s="37">
        <f t="shared" si="24"/>
        <v>-843</v>
      </c>
      <c r="BI32" s="50">
        <v>2968</v>
      </c>
      <c r="BJ32" s="50">
        <v>4370</v>
      </c>
      <c r="BK32" s="211">
        <f t="shared" si="36"/>
        <v>147.2</v>
      </c>
      <c r="BL32" s="42">
        <f t="shared" si="37"/>
        <v>1402</v>
      </c>
      <c r="BM32" s="50">
        <v>1291</v>
      </c>
      <c r="BN32" s="50">
        <v>1405</v>
      </c>
      <c r="BO32" s="39">
        <f t="shared" si="25"/>
        <v>108.8303640588691</v>
      </c>
      <c r="BP32" s="37">
        <f t="shared" si="26"/>
        <v>114</v>
      </c>
      <c r="BQ32" s="50">
        <v>1063</v>
      </c>
      <c r="BR32" s="50">
        <v>1285</v>
      </c>
      <c r="BS32" s="39">
        <f t="shared" si="27"/>
        <v>120.88428974600187</v>
      </c>
      <c r="BT32" s="37">
        <f t="shared" si="28"/>
        <v>222</v>
      </c>
      <c r="BU32" s="55">
        <v>3881.4300960512273</v>
      </c>
      <c r="BV32" s="50">
        <v>4962.119725220805</v>
      </c>
      <c r="BW32" s="37">
        <f t="shared" si="29"/>
        <v>1080.6896291695775</v>
      </c>
      <c r="BX32" s="50">
        <v>1074</v>
      </c>
      <c r="BY32" s="50">
        <v>689</v>
      </c>
      <c r="BZ32" s="39">
        <f t="shared" si="30"/>
        <v>64.2</v>
      </c>
      <c r="CA32" s="37">
        <f t="shared" si="31"/>
        <v>-385</v>
      </c>
      <c r="CB32" s="52">
        <v>5406.14</v>
      </c>
      <c r="CC32" s="52">
        <v>6646.66</v>
      </c>
      <c r="CD32" s="39">
        <f t="shared" si="38"/>
        <v>122.9</v>
      </c>
      <c r="CE32" s="40">
        <f t="shared" si="39"/>
        <v>1240.5199999999995</v>
      </c>
      <c r="CF32" s="13"/>
    </row>
    <row r="33" spans="1:84" s="18" customFormat="1" ht="21.75" customHeight="1">
      <c r="A33" s="49" t="s">
        <v>80</v>
      </c>
      <c r="B33" s="172">
        <v>3484</v>
      </c>
      <c r="C33" s="172">
        <v>3234</v>
      </c>
      <c r="D33" s="176">
        <f t="shared" si="32"/>
        <v>92.8243398392652</v>
      </c>
      <c r="E33" s="36">
        <f t="shared" si="33"/>
        <v>-250</v>
      </c>
      <c r="F33" s="50">
        <v>1426</v>
      </c>
      <c r="G33" s="51">
        <v>1452</v>
      </c>
      <c r="H33" s="38">
        <f t="shared" si="0"/>
        <v>101.82328190743337</v>
      </c>
      <c r="I33" s="37">
        <f t="shared" si="1"/>
        <v>26</v>
      </c>
      <c r="J33" s="50">
        <v>393</v>
      </c>
      <c r="K33" s="50">
        <v>551</v>
      </c>
      <c r="L33" s="38">
        <f t="shared" si="2"/>
        <v>140.20356234096693</v>
      </c>
      <c r="M33" s="37">
        <f t="shared" si="3"/>
        <v>158</v>
      </c>
      <c r="N33" s="50">
        <v>715</v>
      </c>
      <c r="O33" s="50">
        <v>738</v>
      </c>
      <c r="P33" s="38">
        <f t="shared" si="4"/>
        <v>103.21678321678323</v>
      </c>
      <c r="Q33" s="37">
        <f t="shared" si="5"/>
        <v>23</v>
      </c>
      <c r="R33" s="52">
        <v>507</v>
      </c>
      <c r="S33" s="50">
        <v>462</v>
      </c>
      <c r="T33" s="39">
        <f t="shared" si="6"/>
        <v>91.12426035502959</v>
      </c>
      <c r="U33" s="40">
        <f t="shared" si="7"/>
        <v>-45</v>
      </c>
      <c r="V33" s="190">
        <v>70.9</v>
      </c>
      <c r="W33" s="190">
        <v>62.6</v>
      </c>
      <c r="X33" s="38">
        <f t="shared" si="34"/>
        <v>-8.300000000000004</v>
      </c>
      <c r="Y33" s="50">
        <v>140</v>
      </c>
      <c r="Z33" s="52">
        <v>174</v>
      </c>
      <c r="AA33" s="39">
        <f t="shared" si="8"/>
        <v>124.28571428571429</v>
      </c>
      <c r="AB33" s="37">
        <f t="shared" si="9"/>
        <v>34</v>
      </c>
      <c r="AC33" s="40"/>
      <c r="AD33" s="40"/>
      <c r="AE33" s="39" t="e">
        <f t="shared" si="10"/>
        <v>#DIV/0!</v>
      </c>
      <c r="AF33" s="40">
        <f t="shared" si="40"/>
        <v>0</v>
      </c>
      <c r="AG33" s="183">
        <v>2443</v>
      </c>
      <c r="AH33" s="50">
        <v>2439</v>
      </c>
      <c r="AI33" s="38">
        <f t="shared" si="12"/>
        <v>99.83626688497749</v>
      </c>
      <c r="AJ33" s="37">
        <f t="shared" si="13"/>
        <v>-4</v>
      </c>
      <c r="AK33" s="183">
        <v>1302</v>
      </c>
      <c r="AL33" s="50">
        <v>1346</v>
      </c>
      <c r="AM33" s="38">
        <f t="shared" si="14"/>
        <v>103.37941628264208</v>
      </c>
      <c r="AN33" s="37">
        <f t="shared" si="15"/>
        <v>44</v>
      </c>
      <c r="AO33" s="183">
        <v>266</v>
      </c>
      <c r="AP33" s="51">
        <v>167</v>
      </c>
      <c r="AQ33" s="38">
        <f t="shared" si="16"/>
        <v>62.78195488721805</v>
      </c>
      <c r="AR33" s="37">
        <f t="shared" si="17"/>
        <v>-99</v>
      </c>
      <c r="AS33" s="50">
        <v>95</v>
      </c>
      <c r="AT33" s="50">
        <v>31</v>
      </c>
      <c r="AU33" s="39">
        <f t="shared" si="18"/>
        <v>32.631578947368425</v>
      </c>
      <c r="AV33" s="37">
        <f t="shared" si="19"/>
        <v>-64</v>
      </c>
      <c r="AW33" s="44">
        <f t="shared" si="20"/>
        <v>-3339</v>
      </c>
      <c r="AX33" s="44">
        <f t="shared" si="21"/>
        <v>-3256</v>
      </c>
      <c r="AY33" s="44">
        <v>3714</v>
      </c>
      <c r="AZ33" s="45">
        <v>3691</v>
      </c>
      <c r="BA33" s="53">
        <v>400</v>
      </c>
      <c r="BB33" s="53">
        <v>410</v>
      </c>
      <c r="BC33" s="47">
        <f t="shared" si="35"/>
        <v>102.5</v>
      </c>
      <c r="BD33" s="46">
        <f t="shared" si="22"/>
        <v>10</v>
      </c>
      <c r="BE33" s="54">
        <v>1401</v>
      </c>
      <c r="BF33" s="50">
        <v>1201</v>
      </c>
      <c r="BG33" s="39">
        <f t="shared" si="23"/>
        <v>85.7</v>
      </c>
      <c r="BH33" s="37">
        <f t="shared" si="24"/>
        <v>-200</v>
      </c>
      <c r="BI33" s="50">
        <v>2538</v>
      </c>
      <c r="BJ33" s="50">
        <v>2291</v>
      </c>
      <c r="BK33" s="211">
        <f t="shared" si="36"/>
        <v>90.3</v>
      </c>
      <c r="BL33" s="42">
        <f t="shared" si="37"/>
        <v>-247</v>
      </c>
      <c r="BM33" s="50">
        <v>1051</v>
      </c>
      <c r="BN33" s="50">
        <v>1017</v>
      </c>
      <c r="BO33" s="39">
        <f t="shared" si="25"/>
        <v>96.76498572787821</v>
      </c>
      <c r="BP33" s="37">
        <f t="shared" si="26"/>
        <v>-34</v>
      </c>
      <c r="BQ33" s="50">
        <v>939</v>
      </c>
      <c r="BR33" s="50">
        <v>911</v>
      </c>
      <c r="BS33" s="39">
        <f t="shared" si="27"/>
        <v>97.01810436634717</v>
      </c>
      <c r="BT33" s="37">
        <f t="shared" si="28"/>
        <v>-28</v>
      </c>
      <c r="BU33" s="55">
        <v>2566.780821917808</v>
      </c>
      <c r="BV33" s="50">
        <v>3499.6539792387543</v>
      </c>
      <c r="BW33" s="37">
        <f t="shared" si="29"/>
        <v>932.8731573209461</v>
      </c>
      <c r="BX33" s="50">
        <v>194</v>
      </c>
      <c r="BY33" s="50">
        <v>177</v>
      </c>
      <c r="BZ33" s="39">
        <f t="shared" si="30"/>
        <v>91.2</v>
      </c>
      <c r="CA33" s="37">
        <f t="shared" si="31"/>
        <v>-17</v>
      </c>
      <c r="CB33" s="52">
        <v>4714.71</v>
      </c>
      <c r="CC33" s="52">
        <v>5381.5</v>
      </c>
      <c r="CD33" s="39">
        <f t="shared" si="38"/>
        <v>114.1</v>
      </c>
      <c r="CE33" s="40">
        <f t="shared" si="39"/>
        <v>666.79</v>
      </c>
      <c r="CF33" s="13"/>
    </row>
    <row r="34" spans="1:84" s="18" customFormat="1" ht="21.75" customHeight="1">
      <c r="A34" s="49" t="s">
        <v>81</v>
      </c>
      <c r="B34" s="172">
        <v>1463</v>
      </c>
      <c r="C34" s="172">
        <v>1596</v>
      </c>
      <c r="D34" s="176">
        <f t="shared" si="32"/>
        <v>109.09090909090908</v>
      </c>
      <c r="E34" s="36">
        <f t="shared" si="33"/>
        <v>133</v>
      </c>
      <c r="F34" s="50">
        <v>818</v>
      </c>
      <c r="G34" s="51">
        <v>939</v>
      </c>
      <c r="H34" s="38">
        <f t="shared" si="0"/>
        <v>114.7921760391198</v>
      </c>
      <c r="I34" s="37">
        <f t="shared" si="1"/>
        <v>121</v>
      </c>
      <c r="J34" s="50">
        <v>343</v>
      </c>
      <c r="K34" s="50">
        <v>344</v>
      </c>
      <c r="L34" s="38">
        <f t="shared" si="2"/>
        <v>100.29154518950438</v>
      </c>
      <c r="M34" s="37">
        <f t="shared" si="3"/>
        <v>1</v>
      </c>
      <c r="N34" s="50">
        <v>736</v>
      </c>
      <c r="O34" s="50">
        <v>839</v>
      </c>
      <c r="P34" s="38">
        <f t="shared" si="4"/>
        <v>113.99456521739131</v>
      </c>
      <c r="Q34" s="37">
        <f t="shared" si="5"/>
        <v>103</v>
      </c>
      <c r="R34" s="52">
        <v>535</v>
      </c>
      <c r="S34" s="50">
        <v>531</v>
      </c>
      <c r="T34" s="39">
        <f t="shared" si="6"/>
        <v>99.25233644859813</v>
      </c>
      <c r="U34" s="40">
        <f t="shared" si="7"/>
        <v>-4</v>
      </c>
      <c r="V34" s="190">
        <v>72.7</v>
      </c>
      <c r="W34" s="190">
        <v>63.3</v>
      </c>
      <c r="X34" s="38">
        <f t="shared" si="34"/>
        <v>-9.400000000000006</v>
      </c>
      <c r="Y34" s="50">
        <v>147</v>
      </c>
      <c r="Z34" s="52">
        <v>128</v>
      </c>
      <c r="AA34" s="39">
        <f t="shared" si="8"/>
        <v>87.07482993197279</v>
      </c>
      <c r="AB34" s="37">
        <f t="shared" si="9"/>
        <v>-19</v>
      </c>
      <c r="AC34" s="40"/>
      <c r="AD34" s="40"/>
      <c r="AE34" s="39" t="e">
        <f t="shared" si="10"/>
        <v>#DIV/0!</v>
      </c>
      <c r="AF34" s="40">
        <f t="shared" si="40"/>
        <v>0</v>
      </c>
      <c r="AG34" s="183">
        <v>2851</v>
      </c>
      <c r="AH34" s="50">
        <v>1735</v>
      </c>
      <c r="AI34" s="38">
        <f t="shared" si="12"/>
        <v>60.855840056120655</v>
      </c>
      <c r="AJ34" s="37">
        <f t="shared" si="13"/>
        <v>-1116</v>
      </c>
      <c r="AK34" s="183">
        <v>808</v>
      </c>
      <c r="AL34" s="50">
        <v>910</v>
      </c>
      <c r="AM34" s="38">
        <f t="shared" si="14"/>
        <v>112.62376237623761</v>
      </c>
      <c r="AN34" s="37">
        <f t="shared" si="15"/>
        <v>102</v>
      </c>
      <c r="AO34" s="183">
        <v>945</v>
      </c>
      <c r="AP34" s="51">
        <v>77</v>
      </c>
      <c r="AQ34" s="38">
        <f t="shared" si="16"/>
        <v>8.148148148148149</v>
      </c>
      <c r="AR34" s="37">
        <f t="shared" si="17"/>
        <v>-868</v>
      </c>
      <c r="AS34" s="50">
        <v>146</v>
      </c>
      <c r="AT34" s="50">
        <v>75</v>
      </c>
      <c r="AU34" s="39">
        <f t="shared" si="18"/>
        <v>51.369863013698634</v>
      </c>
      <c r="AV34" s="37">
        <f t="shared" si="19"/>
        <v>-71</v>
      </c>
      <c r="AW34" s="60">
        <f t="shared" si="20"/>
        <v>-3770</v>
      </c>
      <c r="AX34" s="61">
        <f t="shared" si="21"/>
        <v>-3155</v>
      </c>
      <c r="AY34" s="61">
        <v>4067</v>
      </c>
      <c r="AZ34" s="62">
        <v>3587</v>
      </c>
      <c r="BA34" s="53">
        <v>232</v>
      </c>
      <c r="BB34" s="53">
        <v>241</v>
      </c>
      <c r="BC34" s="47">
        <f t="shared" si="35"/>
        <v>103.9</v>
      </c>
      <c r="BD34" s="46">
        <f t="shared" si="22"/>
        <v>9</v>
      </c>
      <c r="BE34" s="54">
        <v>1142</v>
      </c>
      <c r="BF34" s="50">
        <v>833</v>
      </c>
      <c r="BG34" s="39">
        <f t="shared" si="23"/>
        <v>72.9</v>
      </c>
      <c r="BH34" s="37">
        <f t="shared" si="24"/>
        <v>-309</v>
      </c>
      <c r="BI34" s="50">
        <v>598</v>
      </c>
      <c r="BJ34" s="50">
        <v>547</v>
      </c>
      <c r="BK34" s="211">
        <f t="shared" si="36"/>
        <v>91.5</v>
      </c>
      <c r="BL34" s="42">
        <f t="shared" si="37"/>
        <v>-51</v>
      </c>
      <c r="BM34" s="50">
        <v>521</v>
      </c>
      <c r="BN34" s="50">
        <v>507</v>
      </c>
      <c r="BO34" s="39">
        <f t="shared" si="25"/>
        <v>97.31285988483685</v>
      </c>
      <c r="BP34" s="37">
        <f t="shared" si="26"/>
        <v>-14</v>
      </c>
      <c r="BQ34" s="50">
        <v>455</v>
      </c>
      <c r="BR34" s="50">
        <v>491</v>
      </c>
      <c r="BS34" s="39">
        <f t="shared" si="27"/>
        <v>107.91208791208791</v>
      </c>
      <c r="BT34" s="37">
        <f t="shared" si="28"/>
        <v>36</v>
      </c>
      <c r="BU34" s="55">
        <v>3911.8997912317327</v>
      </c>
      <c r="BV34" s="50">
        <v>4472.286374133949</v>
      </c>
      <c r="BW34" s="37">
        <f t="shared" si="29"/>
        <v>560.3865829022161</v>
      </c>
      <c r="BX34" s="50">
        <v>115</v>
      </c>
      <c r="BY34" s="50">
        <v>26</v>
      </c>
      <c r="BZ34" s="39">
        <f t="shared" si="30"/>
        <v>22.6</v>
      </c>
      <c r="CA34" s="37">
        <f t="shared" si="31"/>
        <v>-89</v>
      </c>
      <c r="CB34" s="52">
        <v>4454.64</v>
      </c>
      <c r="CC34" s="52">
        <v>5328</v>
      </c>
      <c r="CD34" s="39">
        <f t="shared" si="38"/>
        <v>119.6</v>
      </c>
      <c r="CE34" s="40">
        <f t="shared" si="39"/>
        <v>873.3599999999997</v>
      </c>
      <c r="CF34" s="13"/>
    </row>
    <row r="35" spans="1:83" s="171" customFormat="1" ht="18.75" customHeight="1">
      <c r="A35" s="49" t="s">
        <v>82</v>
      </c>
      <c r="B35" s="172">
        <v>2833</v>
      </c>
      <c r="C35" s="172">
        <v>2836</v>
      </c>
      <c r="D35" s="176">
        <f t="shared" si="32"/>
        <v>100.10589481115426</v>
      </c>
      <c r="E35" s="36">
        <f t="shared" si="33"/>
        <v>3</v>
      </c>
      <c r="F35" s="172">
        <v>240</v>
      </c>
      <c r="G35" s="172">
        <v>266</v>
      </c>
      <c r="H35" s="173">
        <f>G35/F35*100</f>
        <v>110.83333333333334</v>
      </c>
      <c r="I35" s="174">
        <f>G35-F35</f>
        <v>26</v>
      </c>
      <c r="J35" s="172">
        <v>89</v>
      </c>
      <c r="K35" s="172">
        <v>87</v>
      </c>
      <c r="L35" s="173">
        <f>K35/J35*100</f>
        <v>97.75280898876404</v>
      </c>
      <c r="M35" s="174">
        <f>K35-J35</f>
        <v>-2</v>
      </c>
      <c r="N35" s="175">
        <v>215</v>
      </c>
      <c r="O35" s="175">
        <v>350</v>
      </c>
      <c r="P35" s="173">
        <f>O35/N35*100</f>
        <v>162.7906976744186</v>
      </c>
      <c r="Q35" s="174">
        <f>O35-N35</f>
        <v>135</v>
      </c>
      <c r="R35" s="172">
        <v>172</v>
      </c>
      <c r="S35" s="172">
        <v>301</v>
      </c>
      <c r="T35" s="176">
        <f>S35/R35*100</f>
        <v>175</v>
      </c>
      <c r="U35" s="36">
        <f>S35-R35</f>
        <v>129</v>
      </c>
      <c r="V35" s="191">
        <v>80</v>
      </c>
      <c r="W35" s="191">
        <v>86</v>
      </c>
      <c r="X35" s="38">
        <f t="shared" si="34"/>
        <v>6</v>
      </c>
      <c r="Y35" s="172">
        <v>22</v>
      </c>
      <c r="Z35" s="172">
        <v>2</v>
      </c>
      <c r="AA35" s="176">
        <f>Z35/Y35*100</f>
        <v>9.090909090909092</v>
      </c>
      <c r="AB35" s="174">
        <f>Z35-Y35</f>
        <v>-20</v>
      </c>
      <c r="AC35" s="172"/>
      <c r="AD35" s="172"/>
      <c r="AE35" s="172"/>
      <c r="AF35" s="172"/>
      <c r="AG35" s="183">
        <v>3501</v>
      </c>
      <c r="AH35" s="172">
        <v>2725</v>
      </c>
      <c r="AI35" s="173">
        <f>AH35/AG35*100</f>
        <v>77.83490431305341</v>
      </c>
      <c r="AJ35" s="174">
        <f>AH35-AG35</f>
        <v>-776</v>
      </c>
      <c r="AK35" s="183">
        <v>217</v>
      </c>
      <c r="AL35" s="172">
        <v>240</v>
      </c>
      <c r="AM35" s="173">
        <f>AL35/AK35*100</f>
        <v>110.59907834101384</v>
      </c>
      <c r="AN35" s="174">
        <f>AL35-AK35</f>
        <v>23</v>
      </c>
      <c r="AO35" s="183">
        <v>2916</v>
      </c>
      <c r="AP35" s="172">
        <v>1515</v>
      </c>
      <c r="AQ35" s="173">
        <f>AP35/AO35*100</f>
        <v>51.95473251028807</v>
      </c>
      <c r="AR35" s="174">
        <f>AP35-AO35</f>
        <v>-1401</v>
      </c>
      <c r="AS35" s="172">
        <v>14</v>
      </c>
      <c r="AT35" s="172">
        <v>8</v>
      </c>
      <c r="AU35" s="176">
        <f>AT35/AS35*100</f>
        <v>57.14285714285714</v>
      </c>
      <c r="AV35" s="174">
        <f>AT35-AS35</f>
        <v>-6</v>
      </c>
      <c r="AW35" s="172"/>
      <c r="AX35" s="172"/>
      <c r="AY35" s="172"/>
      <c r="AZ35" s="172"/>
      <c r="BA35" s="172">
        <v>100</v>
      </c>
      <c r="BB35" s="172">
        <v>127</v>
      </c>
      <c r="BC35" s="177">
        <f>ROUND(BB35/BA35*100,1)</f>
        <v>127</v>
      </c>
      <c r="BD35" s="178">
        <f>BB35-BA35</f>
        <v>27</v>
      </c>
      <c r="BE35" s="179">
        <v>1059</v>
      </c>
      <c r="BF35" s="179">
        <v>925</v>
      </c>
      <c r="BG35" s="176">
        <f>ROUND(BF35/BE35*100,1)</f>
        <v>87.3</v>
      </c>
      <c r="BH35" s="174">
        <f>BF35-BE35</f>
        <v>-134</v>
      </c>
      <c r="BI35" s="210">
        <v>2510</v>
      </c>
      <c r="BJ35" s="210">
        <v>2397</v>
      </c>
      <c r="BK35" s="211">
        <f t="shared" si="36"/>
        <v>95.5</v>
      </c>
      <c r="BL35" s="42">
        <f t="shared" si="37"/>
        <v>-113</v>
      </c>
      <c r="BM35" s="172">
        <v>134</v>
      </c>
      <c r="BN35" s="172">
        <v>175</v>
      </c>
      <c r="BO35" s="176">
        <f>BN35/BM35*100</f>
        <v>130.59701492537314</v>
      </c>
      <c r="BP35" s="174">
        <f>BN35-BM35</f>
        <v>41</v>
      </c>
      <c r="BQ35" s="172">
        <v>113</v>
      </c>
      <c r="BR35" s="172">
        <v>156</v>
      </c>
      <c r="BS35" s="176">
        <f>BR35/BQ35*100</f>
        <v>138.05309734513273</v>
      </c>
      <c r="BT35" s="174">
        <f>BR35-BQ35</f>
        <v>43</v>
      </c>
      <c r="BU35" s="180">
        <v>4774.528301886792</v>
      </c>
      <c r="BV35" s="180">
        <v>5118.0722891566265</v>
      </c>
      <c r="BW35" s="174">
        <f t="shared" si="29"/>
        <v>343.54398726983436</v>
      </c>
      <c r="BX35" s="172">
        <v>383</v>
      </c>
      <c r="BY35" s="172">
        <v>191</v>
      </c>
      <c r="BZ35" s="176">
        <f>ROUND(BY35/BX35*100,1)</f>
        <v>49.9</v>
      </c>
      <c r="CA35" s="174">
        <f>BY35-BX35</f>
        <v>-192</v>
      </c>
      <c r="CB35" s="52">
        <v>7638.06</v>
      </c>
      <c r="CC35" s="52">
        <v>7904.95</v>
      </c>
      <c r="CD35" s="39">
        <f t="shared" si="38"/>
        <v>103.5</v>
      </c>
      <c r="CE35" s="40">
        <f t="shared" si="39"/>
        <v>266.8899999999994</v>
      </c>
    </row>
    <row r="36" spans="9:74" s="63" customFormat="1" ht="12.75"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BE36" s="65"/>
      <c r="BF36" s="65"/>
      <c r="BG36" s="65"/>
      <c r="BH36" s="66"/>
      <c r="BI36" s="66"/>
      <c r="BJ36" s="66"/>
      <c r="BK36" s="66"/>
      <c r="BL36" s="66"/>
      <c r="BT36" s="67"/>
      <c r="BU36" s="67"/>
      <c r="BV36" s="67"/>
    </row>
    <row r="37" spans="9:74" s="63" customFormat="1" ht="12.75"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BE37" s="65"/>
      <c r="BF37" s="65"/>
      <c r="BG37" s="65"/>
      <c r="BH37" s="66"/>
      <c r="BI37" s="66"/>
      <c r="BJ37" s="66"/>
      <c r="BK37" s="66"/>
      <c r="BL37" s="66"/>
      <c r="BT37" s="67"/>
      <c r="BU37" s="67"/>
      <c r="BV37" s="67"/>
    </row>
    <row r="38" spans="9:74" s="63" customFormat="1" ht="12.75"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BH38" s="67"/>
      <c r="BI38" s="67"/>
      <c r="BJ38" s="67"/>
      <c r="BK38" s="67"/>
      <c r="BL38" s="67"/>
      <c r="BT38" s="67"/>
      <c r="BU38" s="67"/>
      <c r="BV38" s="67"/>
    </row>
    <row r="39" spans="9:74" s="63" customFormat="1" ht="12.75"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BT39" s="67"/>
      <c r="BU39" s="67"/>
      <c r="BV39" s="67"/>
    </row>
    <row r="40" spans="9:24" s="63" customFormat="1" ht="12.75"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</row>
    <row r="41" spans="9:24" s="63" customFormat="1" ht="12.75"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</row>
    <row r="42" spans="9:24" s="63" customFormat="1" ht="12.75"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</row>
    <row r="43" s="63" customFormat="1" ht="12.75"/>
    <row r="44" s="63" customFormat="1" ht="12.75"/>
    <row r="45" s="63" customFormat="1" ht="12.75"/>
    <row r="46" s="63" customFormat="1" ht="12.75"/>
    <row r="47" s="63" customFormat="1" ht="12.75"/>
    <row r="48" s="63" customFormat="1" ht="12.75"/>
    <row r="49" s="63" customFormat="1" ht="12.75"/>
    <row r="50" s="63" customFormat="1" ht="12.75"/>
    <row r="51" s="63" customFormat="1" ht="12.75"/>
    <row r="52" s="63" customFormat="1" ht="12.75"/>
    <row r="53" s="63" customFormat="1" ht="12.75"/>
    <row r="54" s="63" customFormat="1" ht="12.75"/>
    <row r="55" s="63" customFormat="1" ht="12.75"/>
    <row r="56" s="63" customFormat="1" ht="12.75"/>
    <row r="57" s="63" customFormat="1" ht="12.75"/>
    <row r="58" s="63" customFormat="1" ht="12.75"/>
    <row r="59" s="63" customFormat="1" ht="12.75"/>
    <row r="60" s="63" customFormat="1" ht="12.75"/>
    <row r="61" s="63" customFormat="1" ht="12.75"/>
    <row r="62" s="18" customFormat="1" ht="12.75"/>
    <row r="63" s="18" customFormat="1" ht="12.75"/>
    <row r="64" s="18" customFormat="1" ht="12.75"/>
    <row r="65" s="18" customFormat="1" ht="12.75"/>
    <row r="66" s="18" customFormat="1" ht="12.75"/>
    <row r="67" s="18" customFormat="1" ht="12.75"/>
    <row r="68" s="18" customFormat="1" ht="12.75"/>
    <row r="69" s="18" customFormat="1" ht="12.75"/>
    <row r="70" s="18" customFormat="1" ht="12.75"/>
    <row r="71" s="18" customFormat="1" ht="12.75"/>
    <row r="72" s="18" customFormat="1" ht="12.75"/>
    <row r="73" s="18" customFormat="1" ht="12.75"/>
    <row r="74" s="18" customFormat="1" ht="12.75"/>
    <row r="75" s="18" customFormat="1" ht="12.75"/>
    <row r="76" s="18" customFormat="1" ht="12.75"/>
    <row r="77" s="18" customFormat="1" ht="12.75"/>
    <row r="78" s="18" customFormat="1" ht="12.75"/>
    <row r="79" s="18" customFormat="1" ht="12.75"/>
    <row r="80" s="18" customFormat="1" ht="12.75"/>
    <row r="81" s="18" customFormat="1" ht="12.75"/>
    <row r="82" s="18" customFormat="1" ht="12.75"/>
    <row r="83" s="18" customFormat="1" ht="12.75"/>
    <row r="84" s="18" customFormat="1" ht="12.75"/>
    <row r="85" s="18" customFormat="1" ht="12.75"/>
    <row r="86" s="18" customFormat="1" ht="12.75"/>
    <row r="87" s="18" customFormat="1" ht="12.75"/>
    <row r="88" s="18" customFormat="1" ht="12.75"/>
    <row r="89" s="18" customFormat="1" ht="12.75"/>
    <row r="90" s="18" customFormat="1" ht="12.75"/>
    <row r="91" s="18" customFormat="1" ht="12.75"/>
    <row r="92" s="18" customFormat="1" ht="12.75"/>
    <row r="93" s="18" customFormat="1" ht="12.75"/>
    <row r="94" s="18" customFormat="1" ht="12.75"/>
    <row r="95" s="18" customFormat="1" ht="12.75"/>
    <row r="96" s="18" customFormat="1" ht="12.75"/>
    <row r="97" s="18" customFormat="1" ht="12.75"/>
    <row r="98" s="18" customFormat="1" ht="12.75"/>
    <row r="99" s="18" customFormat="1" ht="12.75"/>
    <row r="100" s="18" customFormat="1" ht="12.75"/>
    <row r="101" s="18" customFormat="1" ht="12.75"/>
    <row r="102" s="18" customFormat="1" ht="12.75"/>
    <row r="103" s="18" customFormat="1" ht="12.75"/>
    <row r="104" s="18" customFormat="1" ht="12.75"/>
    <row r="105" s="18" customFormat="1" ht="12.75"/>
    <row r="106" s="18" customFormat="1" ht="12.75"/>
    <row r="107" s="18" customFormat="1" ht="12.75"/>
    <row r="108" s="18" customFormat="1" ht="12.75"/>
    <row r="109" s="18" customFormat="1" ht="12.75"/>
    <row r="110" s="18" customFormat="1" ht="12.75"/>
    <row r="111" s="18" customFormat="1" ht="12.75"/>
    <row r="112" s="18" customFormat="1" ht="12.75"/>
    <row r="113" s="18" customFormat="1" ht="12.75"/>
    <row r="114" s="18" customFormat="1" ht="12.75"/>
    <row r="115" s="18" customFormat="1" ht="12.75"/>
    <row r="116" s="18" customFormat="1" ht="12.75"/>
    <row r="117" s="18" customFormat="1" ht="12.75"/>
    <row r="118" s="18" customFormat="1" ht="12.75"/>
    <row r="119" s="18" customFormat="1" ht="12.75"/>
    <row r="120" s="18" customFormat="1" ht="12.75"/>
    <row r="121" s="18" customFormat="1" ht="12.75"/>
    <row r="122" s="18" customFormat="1" ht="12.75"/>
    <row r="123" s="18" customFormat="1" ht="12.75"/>
    <row r="124" s="18" customFormat="1" ht="12.75"/>
    <row r="125" s="18" customFormat="1" ht="12.75"/>
    <row r="126" s="18" customFormat="1" ht="12.75"/>
    <row r="127" s="18" customFormat="1" ht="12.75"/>
    <row r="128" s="18" customFormat="1" ht="12.75"/>
    <row r="129" s="18" customFormat="1" ht="12.75"/>
    <row r="130" s="18" customFormat="1" ht="12.75"/>
    <row r="131" s="18" customFormat="1" ht="12.75"/>
    <row r="132" s="18" customFormat="1" ht="12.75"/>
    <row r="133" s="18" customFormat="1" ht="12.75"/>
    <row r="134" s="18" customFormat="1" ht="12.75"/>
    <row r="135" s="18" customFormat="1" ht="12.75"/>
    <row r="136" s="18" customFormat="1" ht="12.75"/>
    <row r="137" s="18" customFormat="1" ht="12.75"/>
    <row r="138" s="18" customFormat="1" ht="12.75"/>
    <row r="139" s="18" customFormat="1" ht="12.75"/>
    <row r="140" s="18" customFormat="1" ht="12.75"/>
    <row r="141" s="18" customFormat="1" ht="12.75"/>
    <row r="142" s="18" customFormat="1" ht="12.75"/>
    <row r="143" s="18" customFormat="1" ht="12.75"/>
    <row r="144" s="18" customFormat="1" ht="12.75"/>
    <row r="145" s="18" customFormat="1" ht="12.75"/>
  </sheetData>
  <sheetProtection/>
  <mergeCells count="88">
    <mergeCell ref="AO6:AO7"/>
    <mergeCell ref="CB3:CE5"/>
    <mergeCell ref="B3:E5"/>
    <mergeCell ref="A3:A7"/>
    <mergeCell ref="F3:I5"/>
    <mergeCell ref="N3:Q5"/>
    <mergeCell ref="CD6:CE6"/>
    <mergeCell ref="CB6:CB7"/>
    <mergeCell ref="CC6:CC7"/>
    <mergeCell ref="L6:M6"/>
    <mergeCell ref="N6:N7"/>
    <mergeCell ref="BA6:BA7"/>
    <mergeCell ref="A1:Q1"/>
    <mergeCell ref="A2:Q2"/>
    <mergeCell ref="Y3:AB5"/>
    <mergeCell ref="AC3:AF5"/>
    <mergeCell ref="AS3:AV5"/>
    <mergeCell ref="AS6:AS7"/>
    <mergeCell ref="AT6:AT7"/>
    <mergeCell ref="AM6:AN6"/>
    <mergeCell ref="AH6:AH7"/>
    <mergeCell ref="J6:J7"/>
    <mergeCell ref="V6:V7"/>
    <mergeCell ref="W6:W7"/>
    <mergeCell ref="CD2:CE2"/>
    <mergeCell ref="BK2:BL2"/>
    <mergeCell ref="BU3:BW5"/>
    <mergeCell ref="AK3:AR3"/>
    <mergeCell ref="BM3:BP5"/>
    <mergeCell ref="BE6:BF6"/>
    <mergeCell ref="AU6:AV6"/>
    <mergeCell ref="B6:B7"/>
    <mergeCell ref="AQ6:AR6"/>
    <mergeCell ref="AK6:AK7"/>
    <mergeCell ref="AK4:AN5"/>
    <mergeCell ref="AL6:AL7"/>
    <mergeCell ref="AG6:AG7"/>
    <mergeCell ref="AE6:AF6"/>
    <mergeCell ref="AP6:AP7"/>
    <mergeCell ref="Z6:Z7"/>
    <mergeCell ref="BZ6:CA6"/>
    <mergeCell ref="BM6:BM7"/>
    <mergeCell ref="BU6:BU7"/>
    <mergeCell ref="BV6:BV7"/>
    <mergeCell ref="BW6:BW7"/>
    <mergeCell ref="BX6:BX7"/>
    <mergeCell ref="BY6:BY7"/>
    <mergeCell ref="BR6:BR7"/>
    <mergeCell ref="BI3:BL5"/>
    <mergeCell ref="BA3:BD5"/>
    <mergeCell ref="AO4:AR5"/>
    <mergeCell ref="R3:U5"/>
    <mergeCell ref="F6:F7"/>
    <mergeCell ref="P6:Q6"/>
    <mergeCell ref="R6:R7"/>
    <mergeCell ref="S6:S7"/>
    <mergeCell ref="AI6:AJ6"/>
    <mergeCell ref="AA6:AB6"/>
    <mergeCell ref="BQ3:BT3"/>
    <mergeCell ref="BQ4:BT5"/>
    <mergeCell ref="BJ6:BJ7"/>
    <mergeCell ref="T6:U6"/>
    <mergeCell ref="J4:M5"/>
    <mergeCell ref="BK6:BL6"/>
    <mergeCell ref="BO6:BP6"/>
    <mergeCell ref="BQ6:BQ7"/>
    <mergeCell ref="BS6:BT6"/>
    <mergeCell ref="BE3:BH5"/>
    <mergeCell ref="BX3:CA5"/>
    <mergeCell ref="BN6:BN7"/>
    <mergeCell ref="O6:O7"/>
    <mergeCell ref="BI6:BI7"/>
    <mergeCell ref="Y6:Y7"/>
    <mergeCell ref="BG6:BH6"/>
    <mergeCell ref="BB6:BB7"/>
    <mergeCell ref="BC6:BD6"/>
    <mergeCell ref="AY4:AZ5"/>
    <mergeCell ref="AG3:AJ5"/>
    <mergeCell ref="AL2:AM2"/>
    <mergeCell ref="C6:C7"/>
    <mergeCell ref="D6:E6"/>
    <mergeCell ref="G6:G7"/>
    <mergeCell ref="AC6:AC7"/>
    <mergeCell ref="AD6:AD7"/>
    <mergeCell ref="J3:M3"/>
    <mergeCell ref="V3:X5"/>
    <mergeCell ref="H6:I6"/>
    <mergeCell ref="K6:K7"/>
  </mergeCells>
  <printOptions verticalCentered="1"/>
  <pageMargins left="0" right="0" top="0.15748031496062992" bottom="0" header="0.15748031496062992" footer="0"/>
  <pageSetup fitToHeight="2" horizontalDpi="600" verticalDpi="600" orientation="landscape" paperSize="9" scale="74" r:id="rId1"/>
  <colBreaks count="3" manualBreakCount="3">
    <brk id="17" max="34" man="1"/>
    <brk id="40" max="34" man="1"/>
    <brk id="64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08</cp:lastModifiedBy>
  <cp:lastPrinted>2019-12-17T13:30:12Z</cp:lastPrinted>
  <dcterms:created xsi:type="dcterms:W3CDTF">2017-11-17T08:56:41Z</dcterms:created>
  <dcterms:modified xsi:type="dcterms:W3CDTF">2020-04-13T07:34:29Z</dcterms:modified>
  <cp:category/>
  <cp:version/>
  <cp:contentType/>
  <cp:contentStatus/>
</cp:coreProperties>
</file>