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521" windowWidth="13680" windowHeight="12975" tabRatio="573" activeTab="5"/>
  </bookViews>
  <sheets>
    <sheet name="0" sheetId="1" r:id="rId1"/>
    <sheet name="1 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'3'!#REF!</definedName>
    <definedName name="ACwvu.форма7." localSheetId="4" hidden="1">'4'!#REF!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'[4]Sheet3'!$A$3</definedName>
    <definedName name="hjj" localSheetId="5">'[5]Sheet3'!$A$3</definedName>
    <definedName name="hjj">'[6]Sheet3'!$A$3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3">#REF!</definedName>
    <definedName name="hn_0" localSheetId="4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'3'!#REF!</definedName>
    <definedName name="Swvu.форма7." localSheetId="4" hidden="1">'4'!#REF!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'2'!$B:$B</definedName>
    <definedName name="_xlnm.Print_Titles" localSheetId="3">'3'!$A:$A</definedName>
    <definedName name="_xlnm.Print_Titles" localSheetId="4">'4'!$A:$A</definedName>
    <definedName name="_xlnm.Print_Titles" localSheetId="6">'6'!$A:$A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 '!$A$1:$C$10</definedName>
    <definedName name="_xlnm.Print_Area" localSheetId="2">'2'!$B$1:$F$34</definedName>
    <definedName name="_xlnm.Print_Area" localSheetId="3">'3'!$A$1:$E$25</definedName>
    <definedName name="_xlnm.Print_Area" localSheetId="4">'4'!$A$1:$E$15</definedName>
    <definedName name="_xlnm.Print_Area" localSheetId="5">'5'!$A$1:$E$32</definedName>
    <definedName name="_xlnm.Print_Area" localSheetId="6">'6'!$A$1:$CE$35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'[7]Sheet3'!$A$2</definedName>
    <definedName name="ц" localSheetId="3">'[7]Sheet3'!$A$2</definedName>
    <definedName name="ц" localSheetId="4">'[7]Sheet3'!$A$2</definedName>
    <definedName name="ц" localSheetId="5">'[8]Sheet3'!$A$2</definedName>
    <definedName name="ц">'[9]Sheet3'!$A$2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<sst xmlns="http://schemas.openxmlformats.org/spreadsheetml/2006/main" count="272" uniqueCount="164">
  <si>
    <t>Показник</t>
  </si>
  <si>
    <t>зміна значення</t>
  </si>
  <si>
    <t>%</t>
  </si>
  <si>
    <t xml:space="preserve"> </t>
  </si>
  <si>
    <t>х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</si>
  <si>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</si>
  <si>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</si>
  <si>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</si>
  <si>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</si>
  <si>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Кількість виданих ваучерів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</si>
  <si>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</si>
  <si>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</si>
  <si>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</si>
  <si>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</si>
  <si>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</si>
  <si>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</si>
  <si>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</si>
  <si>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</si>
  <si>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</si>
  <si>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</si>
  <si>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</si>
  <si>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</si>
  <si>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</si>
  <si>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</si>
  <si>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</si>
  <si>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</si>
  <si>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</si>
  <si>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</si>
  <si>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</si>
  <si>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</si>
  <si>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</si>
  <si>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</si>
  <si>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</si>
  <si>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</si>
  <si>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</si>
  <si>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</si>
  <si>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</si>
  <si>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</si>
  <si>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</si>
  <si>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</si>
  <si>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</si>
  <si>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</si>
  <si>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</si>
  <si>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</si>
  <si>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</si>
  <si>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</si>
  <si>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</si>
  <si>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</si>
  <si>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</si>
  <si>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</si>
  <si>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Рівень зайнятості, %</t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</si>
  <si>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</si>
  <si>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</si>
  <si>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>особи</t>
  </si>
  <si>
    <t>Зміна значення</t>
  </si>
  <si>
    <t xml:space="preserve"> +(-)</t>
  </si>
  <si>
    <t>+ (-)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</si>
  <si>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</si>
  <si>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</si>
  <si>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</si>
  <si>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</si>
  <si>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</si>
  <si>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</si>
  <si>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</si>
  <si>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</si>
  <si>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</si>
  <si>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</si>
  <si>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</si>
  <si>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</si>
  <si>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</si>
  <si>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</si>
  <si>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</si>
  <si>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</si>
  <si>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</si>
  <si>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</si>
  <si>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</si>
  <si>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</si>
  <si>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</si>
  <si>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</si>
  <si>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</si>
  <si>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</si>
  <si>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</si>
  <si>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</si>
  <si>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</si>
  <si>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+ (-)                       осіб</t>
  </si>
  <si>
    <t>Полтавська область</t>
  </si>
  <si>
    <t>-</t>
  </si>
  <si>
    <t>які мали статус безробітного, осіб</t>
  </si>
  <si>
    <t>які навчаються в навчальних закладах різних типів</t>
  </si>
  <si>
    <t>Працевлаштовано до набуття статусу  безробітного, осіб</t>
  </si>
  <si>
    <t>Діяльність Полтавської обласної служби зайнятості</t>
  </si>
  <si>
    <t>Надання послуг Полтавською обласною  службою зайнятості</t>
  </si>
  <si>
    <r>
      <t>Безробітне населення                                                                                (за методологією МОП)</t>
    </r>
    <r>
      <rPr>
        <sz val="14"/>
        <rFont val="Times New Roman"/>
        <family val="1"/>
      </rPr>
      <t xml:space="preserve">, тис.осіб     </t>
    </r>
  </si>
  <si>
    <t>2019 р.</t>
  </si>
  <si>
    <t>Питома вага працевлашто-           ваних до набуття статусу безробітного,%</t>
  </si>
  <si>
    <t>різ-ниця</t>
  </si>
  <si>
    <t>у т.ч.</t>
  </si>
  <si>
    <r>
      <t xml:space="preserve">зареєстровано з початку року, </t>
    </r>
    <r>
      <rPr>
        <i/>
        <sz val="12"/>
        <rFont val="Times New Roman"/>
        <family val="1"/>
      </rPr>
      <t>осіб</t>
    </r>
  </si>
  <si>
    <t>отримують допомогу по безробіттю, осіб</t>
  </si>
  <si>
    <t xml:space="preserve">з них: </t>
  </si>
  <si>
    <r>
      <t>Робоча сила</t>
    </r>
    <r>
      <rPr>
        <sz val="14"/>
        <rFont val="Times New Roman"/>
        <family val="1"/>
      </rPr>
      <t>, тис.осіб</t>
    </r>
  </si>
  <si>
    <t xml:space="preserve">Рівень участі населення в робочій силі, % </t>
  </si>
  <si>
    <t>Всього отримали ваучер на навчання, осіб</t>
  </si>
  <si>
    <t>Станом на дату:</t>
  </si>
  <si>
    <t>Всього отримали роботу (у т.ч. до набуття статусу безробітного), осіб</t>
  </si>
  <si>
    <t>Проходили професійне навчання безробітні, осіб</t>
  </si>
  <si>
    <t xml:space="preserve">  з них в ЦПТО,  осіб</t>
  </si>
  <si>
    <t>Всього брали участь у громадських та інших роботах тимчасового характеру, 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</si>
  <si>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</si>
  <si>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</si>
  <si>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 xml:space="preserve"> Отримували допомогу по безробіттю,  осіб</t>
  </si>
  <si>
    <t xml:space="preserve"> Кількість вакансій по формі 3-ПН, одиниць</t>
  </si>
  <si>
    <t>(за даними Державної служби статистики України)</t>
  </si>
  <si>
    <t>Зайняте населення, тис.осіб</t>
  </si>
  <si>
    <t xml:space="preserve">Рівень безробіття (за методологією МОП), % </t>
  </si>
  <si>
    <t>Безробітне населення  (за методологією МОП), тис.осіб</t>
  </si>
  <si>
    <t xml:space="preserve">Інформація щодо запланованого масового вивільнення працівників по Полтавській обласній службі зайнятості </t>
  </si>
  <si>
    <t xml:space="preserve">Інформація щодо запланованого масового вивільнення працівників   по Полтавській обласній службі зайнятості                                                                                           </t>
  </si>
  <si>
    <t xml:space="preserve">Інформація щодо запланованого масового вивільнення працівників                                        по Полтавській обласній службі зайнятості                                                                                                        </t>
  </si>
  <si>
    <t>з них, мають статус безробітного                                       на кінець періоду, осіб</t>
  </si>
  <si>
    <r>
      <t xml:space="preserve">Всього отримують послуги на кінець періоду, </t>
    </r>
    <r>
      <rPr>
        <i/>
        <sz val="12"/>
        <rFont val="Times New Roman"/>
        <family val="1"/>
      </rPr>
      <t>осіб</t>
    </r>
  </si>
  <si>
    <r>
      <t xml:space="preserve">Всього отримували послуги, </t>
    </r>
    <r>
      <rPr>
        <i/>
        <sz val="12"/>
        <rFont val="Times New Roman"/>
        <family val="1"/>
      </rPr>
      <t>осіб</t>
    </r>
  </si>
  <si>
    <t>Всього отримували послуги,  осіб</t>
  </si>
  <si>
    <r>
      <rPr>
        <i/>
        <sz val="12"/>
        <rFont val="Times New Roman"/>
        <family val="1"/>
      </rPr>
      <t xml:space="preserve">з них, </t>
    </r>
    <r>
      <rPr>
        <b/>
        <sz val="12"/>
        <rFont val="Times New Roman"/>
        <family val="1"/>
      </rPr>
      <t>мали статус безробітного,  осіб</t>
    </r>
  </si>
  <si>
    <t>Всього отримували послуги, осіб</t>
  </si>
  <si>
    <r>
      <rPr>
        <i/>
        <sz val="12"/>
        <rFont val="Times New Roman"/>
        <family val="1"/>
      </rPr>
      <t>з них,</t>
    </r>
    <r>
      <rPr>
        <b/>
        <sz val="12"/>
        <rFont val="Times New Roman"/>
        <family val="1"/>
      </rPr>
      <t xml:space="preserve"> мали статус безробітного,  осіб</t>
    </r>
  </si>
  <si>
    <t>з них, мали статус протягом періоду, осіб</t>
  </si>
  <si>
    <t xml:space="preserve">               з них, особи </t>
  </si>
  <si>
    <t>2020 р.</t>
  </si>
  <si>
    <t>Кількість вакансій на кінець періоду, одиниць</t>
  </si>
  <si>
    <t>Працевлаштовано безробітних, тис. осіб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</si>
  <si>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</si>
  <si>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тис. осіб</t>
  </si>
  <si>
    <t>Показники робочої сили за І півріччя 2020 року</t>
  </si>
  <si>
    <r>
      <t xml:space="preserve">15 років і старше - </t>
    </r>
    <r>
      <rPr>
        <b/>
        <sz val="12"/>
        <color indexed="8"/>
        <rFont val="Times New Roman"/>
        <family val="1"/>
      </rPr>
      <t>571,3 тис. осіб</t>
    </r>
  </si>
  <si>
    <r>
      <t xml:space="preserve">15-70 років - </t>
    </r>
    <r>
      <rPr>
        <b/>
        <sz val="12"/>
        <color indexed="8"/>
        <rFont val="Times New Roman"/>
        <family val="1"/>
      </rPr>
      <t>570,3 тис. осіб</t>
    </r>
  </si>
  <si>
    <r>
      <t xml:space="preserve">працездатного віку - </t>
    </r>
    <r>
      <rPr>
        <b/>
        <sz val="12"/>
        <color indexed="8"/>
        <rFont val="Times New Roman"/>
        <family val="1"/>
      </rPr>
      <t>551,2 тис. осіб</t>
    </r>
  </si>
  <si>
    <r>
      <t xml:space="preserve">15 років і старше - </t>
    </r>
    <r>
      <rPr>
        <b/>
        <sz val="12"/>
        <color indexed="8"/>
        <rFont val="Times New Roman"/>
        <family val="1"/>
      </rPr>
      <t>48,3%</t>
    </r>
  </si>
  <si>
    <r>
      <t xml:space="preserve">15-70 років - </t>
    </r>
    <r>
      <rPr>
        <b/>
        <sz val="12"/>
        <color indexed="8"/>
        <rFont val="Times New Roman"/>
        <family val="1"/>
      </rPr>
      <t>55,2%</t>
    </r>
  </si>
  <si>
    <r>
      <t xml:space="preserve">працездатного віку - </t>
    </r>
    <r>
      <rPr>
        <b/>
        <sz val="12"/>
        <color indexed="8"/>
        <rFont val="Times New Roman"/>
        <family val="1"/>
      </rPr>
      <t>65,5%</t>
    </r>
  </si>
  <si>
    <r>
      <t xml:space="preserve">15 років і старше - </t>
    </r>
    <r>
      <rPr>
        <b/>
        <sz val="12"/>
        <color indexed="8"/>
        <rFont val="Times New Roman"/>
        <family val="1"/>
      </rPr>
      <t>75,7 тис. осіб</t>
    </r>
  </si>
  <si>
    <r>
      <t xml:space="preserve">15-70 років - </t>
    </r>
    <r>
      <rPr>
        <b/>
        <sz val="12"/>
        <color indexed="8"/>
        <rFont val="Times New Roman"/>
        <family val="1"/>
      </rPr>
      <t>75,7 тис. осіб</t>
    </r>
  </si>
  <si>
    <r>
      <t xml:space="preserve">працездатного віку - </t>
    </r>
    <r>
      <rPr>
        <b/>
        <sz val="12"/>
        <color indexed="8"/>
        <rFont val="Times New Roman"/>
        <family val="1"/>
      </rPr>
      <t>75,7 тис. осіб</t>
    </r>
  </si>
  <si>
    <r>
      <t xml:space="preserve">15 років і старше - </t>
    </r>
    <r>
      <rPr>
        <b/>
        <sz val="12"/>
        <color indexed="8"/>
        <rFont val="Times New Roman"/>
        <family val="1"/>
      </rPr>
      <t>11,7%</t>
    </r>
  </si>
  <si>
    <r>
      <t xml:space="preserve">15-70 років - </t>
    </r>
    <r>
      <rPr>
        <b/>
        <sz val="12"/>
        <color indexed="8"/>
        <rFont val="Times New Roman"/>
        <family val="1"/>
      </rPr>
      <t>11,7%</t>
    </r>
  </si>
  <si>
    <r>
      <t xml:space="preserve">працездатного віку - </t>
    </r>
    <r>
      <rPr>
        <b/>
        <sz val="12"/>
        <color indexed="8"/>
        <rFont val="Times New Roman"/>
        <family val="1"/>
      </rPr>
      <t>12,1%</t>
    </r>
  </si>
  <si>
    <t xml:space="preserve">Робоча сила у віці 15-70 років у середньому за І півріччя  2019 -2020 рр.                              </t>
  </si>
  <si>
    <t xml:space="preserve"> І півріччя 2019 року</t>
  </si>
  <si>
    <t xml:space="preserve"> І півріччя 2020 року</t>
  </si>
  <si>
    <t>січень - жовтень 2019 р.</t>
  </si>
  <si>
    <t>січень - жовтень 2020 р.</t>
  </si>
  <si>
    <t>у січні - жовтні 2019 - 2020 рр.</t>
  </si>
  <si>
    <t>Середній розмір допомоги по безробіттю у жовтні, грн.</t>
  </si>
  <si>
    <t>за січень - жовтень 2019-2020 рр.</t>
  </si>
  <si>
    <t xml:space="preserve"> з них, отримали статус безробітного за період карантину (з 12 березня по 31 жовтня)</t>
  </si>
  <si>
    <t xml:space="preserve"> з них, працевлаштовано за період карантину                      (з 12 березня по 31 жовтня)</t>
  </si>
  <si>
    <t xml:space="preserve"> з них, працевлаштовано безробітних за період карантину (з 12 березня по 31 жовтня)</t>
  </si>
  <si>
    <t>з них, розпочато виплату допомоги по безробіттю за період карантину (з 12 березня по 31 жовтня)</t>
  </si>
  <si>
    <t xml:space="preserve"> з них, зареєстровано за період карантину                                                                    (з 12 березня по 31 жовтня)</t>
  </si>
  <si>
    <t>на 01.11.2019</t>
  </si>
  <si>
    <t>на 01.11.2020</t>
  </si>
  <si>
    <t>+293  грн.</t>
  </si>
  <si>
    <t>+1030 грн.</t>
  </si>
  <si>
    <t>Середній розмір допомоги по безробіттю, у жовтні, грн.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</si>
</sst>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#,##0;[Red]#,##0"/>
    <numFmt numFmtId="191" formatCode="_-* ###,0&quot;.&quot;00_р_._-;\-* ###,0&quot;.&quot;00_р_._-;_-* &quot;-&quot;??_р_._-;_-@_-"/>
    <numFmt numFmtId="192" formatCode="_(* ###,0&quot;.&quot;00_);_(* \(###,0&quot;.&quot;00\);_(* &quot;-&quot;??_);_(@_)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00"/>
    <numFmt numFmtId="198" formatCode="0.0000"/>
    <numFmt numFmtId="199" formatCode="0.0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2"/>
      <color indexed="8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 Cyr"/>
      <family val="0"/>
    </font>
    <font>
      <b/>
      <i/>
      <sz val="14"/>
      <name val="Times New Roman"/>
      <family val="1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0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0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0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0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0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0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0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9" borderId="0" applyNumberFormat="0" applyBorder="0" applyAlignment="0" applyProtection="0"/>
    <xf numFmtId="0" fontId="44" fillId="25" borderId="0" applyNumberFormat="0" applyBorder="0" applyAlignment="0" applyProtection="0"/>
    <xf numFmtId="0" fontId="44" fillId="8" borderId="0" applyNumberFormat="0" applyBorder="0" applyAlignment="0" applyProtection="0"/>
    <xf numFmtId="0" fontId="44" fillId="40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3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29" borderId="0" applyNumberFormat="0" applyBorder="0" applyAlignment="0" applyProtection="0"/>
    <xf numFmtId="0" fontId="44" fillId="6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79" fillId="4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79" fillId="4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25" borderId="0" applyNumberFormat="0" applyBorder="0" applyAlignment="0" applyProtection="0"/>
    <xf numFmtId="0" fontId="44" fillId="30" borderId="0" applyNumberFormat="0" applyBorder="0" applyAlignment="0" applyProtection="0"/>
    <xf numFmtId="0" fontId="79" fillId="50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6" borderId="0" applyNumberFormat="0" applyBorder="0" applyAlignment="0" applyProtection="0"/>
    <xf numFmtId="0" fontId="79" fillId="5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" borderId="0" applyNumberFormat="0" applyBorder="0" applyAlignment="0" applyProtection="0"/>
    <xf numFmtId="0" fontId="79" fillId="52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9" borderId="0" applyNumberFormat="0" applyBorder="0" applyAlignment="0" applyProtection="0"/>
    <xf numFmtId="0" fontId="79" fillId="53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9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43" borderId="0" applyNumberFormat="0" applyBorder="0" applyAlignment="0" applyProtection="0"/>
    <xf numFmtId="0" fontId="44" fillId="56" borderId="0" applyNumberFormat="0" applyBorder="0" applyAlignment="0" applyProtection="0"/>
    <xf numFmtId="0" fontId="44" fillId="57" borderId="0" applyNumberFormat="0" applyBorder="0" applyAlignment="0" applyProtection="0"/>
    <xf numFmtId="0" fontId="44" fillId="58" borderId="0" applyNumberFormat="0" applyBorder="0" applyAlignment="0" applyProtection="0"/>
    <xf numFmtId="0" fontId="44" fillId="40" borderId="0" applyNumberFormat="0" applyBorder="0" applyAlignment="0" applyProtection="0"/>
    <xf numFmtId="0" fontId="44" fillId="47" borderId="0" applyNumberFormat="0" applyBorder="0" applyAlignment="0" applyProtection="0"/>
    <xf numFmtId="0" fontId="44" fillId="59" borderId="0" applyNumberFormat="0" applyBorder="0" applyAlignment="0" applyProtection="0"/>
    <xf numFmtId="0" fontId="44" fillId="60" borderId="0" applyNumberFormat="0" applyBorder="0" applyAlignment="0" applyProtection="0"/>
    <xf numFmtId="0" fontId="44" fillId="3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30" borderId="0" applyNumberFormat="0" applyBorder="0" applyAlignment="0" applyProtection="0"/>
    <xf numFmtId="0" fontId="44" fillId="61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54" borderId="0" applyNumberFormat="0" applyBorder="0" applyAlignment="0" applyProtection="0"/>
    <xf numFmtId="0" fontId="44" fillId="40" borderId="0" applyNumberFormat="0" applyBorder="0" applyAlignment="0" applyProtection="0"/>
    <xf numFmtId="0" fontId="44" fillId="62" borderId="0" applyNumberFormat="0" applyBorder="0" applyAlignment="0" applyProtection="0"/>
    <xf numFmtId="0" fontId="44" fillId="47" borderId="0" applyNumberFormat="0" applyBorder="0" applyAlignment="0" applyProtection="0"/>
    <xf numFmtId="0" fontId="44" fillId="57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14" borderId="0" applyNumberFormat="0" applyBorder="0" applyAlignment="0" applyProtection="0"/>
    <xf numFmtId="0" fontId="47" fillId="28" borderId="1" applyNumberFormat="0" applyAlignment="0" applyProtection="0"/>
    <xf numFmtId="0" fontId="47" fillId="63" borderId="1" applyNumberFormat="0" applyAlignment="0" applyProtection="0"/>
    <xf numFmtId="0" fontId="63" fillId="12" borderId="1" applyNumberFormat="0" applyAlignment="0" applyProtection="0"/>
    <xf numFmtId="0" fontId="52" fillId="60" borderId="2" applyNumberFormat="0" applyAlignment="0" applyProtection="0"/>
    <xf numFmtId="0" fontId="52" fillId="64" borderId="2" applyNumberFormat="0" applyAlignment="0" applyProtection="0"/>
    <xf numFmtId="0" fontId="55" fillId="0" borderId="0" applyNumberFormat="0" applyFill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4" borderId="0" applyNumberFormat="0" applyBorder="0" applyAlignment="0" applyProtection="0"/>
    <xf numFmtId="0" fontId="59" fillId="0" borderId="3" applyNumberFormat="0" applyFill="0" applyAlignment="0" applyProtection="0"/>
    <xf numFmtId="0" fontId="48" fillId="0" borderId="4" applyNumberFormat="0" applyFill="0" applyAlignment="0" applyProtection="0"/>
    <xf numFmtId="0" fontId="64" fillId="0" borderId="5" applyNumberFormat="0" applyFill="0" applyAlignment="0" applyProtection="0"/>
    <xf numFmtId="0" fontId="60" fillId="0" borderId="6" applyNumberFormat="0" applyFill="0" applyAlignment="0" applyProtection="0"/>
    <xf numFmtId="0" fontId="49" fillId="0" borderId="7" applyNumberFormat="0" applyFill="0" applyAlignment="0" applyProtection="0"/>
    <xf numFmtId="0" fontId="65" fillId="0" borderId="8" applyNumberFormat="0" applyFill="0" applyAlignment="0" applyProtection="0"/>
    <xf numFmtId="0" fontId="61" fillId="0" borderId="9" applyNumberFormat="0" applyFill="0" applyAlignment="0" applyProtection="0"/>
    <xf numFmtId="0" fontId="50" fillId="0" borderId="10" applyNumberFormat="0" applyFill="0" applyAlignment="0" applyProtection="0"/>
    <xf numFmtId="0" fontId="66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5" fillId="8" borderId="1" applyNumberFormat="0" applyAlignment="0" applyProtection="0"/>
    <xf numFmtId="0" fontId="45" fillId="17" borderId="1" applyNumberFormat="0" applyAlignment="0" applyProtection="0"/>
    <xf numFmtId="0" fontId="45" fillId="29" borderId="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3" fillId="29" borderId="0" applyNumberFormat="0" applyBorder="0" applyAlignment="0" applyProtection="0"/>
    <xf numFmtId="0" fontId="53" fillId="65" borderId="0" applyNumberFormat="0" applyBorder="0" applyAlignment="0" applyProtection="0"/>
    <xf numFmtId="0" fontId="67" fillId="29" borderId="0" applyNumberFormat="0" applyBorder="0" applyAlignment="0" applyProtection="0"/>
    <xf numFmtId="0" fontId="11" fillId="0" borderId="0">
      <alignment/>
      <protection/>
    </xf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1" fillId="13" borderId="14" applyNumberFormat="0" applyFont="0" applyAlignment="0" applyProtection="0"/>
    <xf numFmtId="0" fontId="1" fillId="13" borderId="14" applyNumberFormat="0" applyFont="0" applyAlignment="0" applyProtection="0"/>
    <xf numFmtId="0" fontId="46" fillId="28" borderId="15" applyNumberFormat="0" applyAlignment="0" applyProtection="0"/>
    <xf numFmtId="0" fontId="46" fillId="63" borderId="15" applyNumberFormat="0" applyAlignment="0" applyProtection="0"/>
    <xf numFmtId="0" fontId="46" fillId="12" borderId="15" applyNumberFormat="0" applyAlignment="0" applyProtection="0"/>
    <xf numFmtId="0" fontId="62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79" fillId="67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79" fillId="68" borderId="0" applyNumberFormat="0" applyBorder="0" applyAlignment="0" applyProtection="0"/>
    <xf numFmtId="0" fontId="44" fillId="57" borderId="0" applyNumberFormat="0" applyBorder="0" applyAlignment="0" applyProtection="0"/>
    <xf numFmtId="0" fontId="44" fillId="58" borderId="0" applyNumberFormat="0" applyBorder="0" applyAlignment="0" applyProtection="0"/>
    <xf numFmtId="0" fontId="79" fillId="69" borderId="0" applyNumberFormat="0" applyBorder="0" applyAlignment="0" applyProtection="0"/>
    <xf numFmtId="0" fontId="44" fillId="47" borderId="0" applyNumberFormat="0" applyBorder="0" applyAlignment="0" applyProtection="0"/>
    <xf numFmtId="0" fontId="44" fillId="59" borderId="0" applyNumberFormat="0" applyBorder="0" applyAlignment="0" applyProtection="0"/>
    <xf numFmtId="0" fontId="79" fillId="7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79" fillId="71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79" fillId="72" borderId="0" applyNumberFormat="0" applyBorder="0" applyAlignment="0" applyProtection="0"/>
    <xf numFmtId="0" fontId="44" fillId="40" borderId="0" applyNumberFormat="0" applyBorder="0" applyAlignment="0" applyProtection="0"/>
    <xf numFmtId="0" fontId="44" fillId="62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57" borderId="0" applyNumberFormat="0" applyBorder="0" applyAlignment="0" applyProtection="0"/>
    <xf numFmtId="0" fontId="44" fillId="58" borderId="0" applyNumberFormat="0" applyBorder="0" applyAlignment="0" applyProtection="0"/>
    <xf numFmtId="0" fontId="44" fillId="47" borderId="0" applyNumberFormat="0" applyBorder="0" applyAlignment="0" applyProtection="0"/>
    <xf numFmtId="0" fontId="44" fillId="59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0" borderId="0" applyNumberFormat="0" applyBorder="0" applyAlignment="0" applyProtection="0"/>
    <xf numFmtId="0" fontId="44" fillId="62" borderId="0" applyNumberFormat="0" applyBorder="0" applyAlignment="0" applyProtection="0"/>
    <xf numFmtId="0" fontId="45" fillId="8" borderId="1" applyNumberFormat="0" applyAlignment="0" applyProtection="0"/>
    <xf numFmtId="0" fontId="45" fillId="17" borderId="1" applyNumberFormat="0" applyAlignment="0" applyProtection="0"/>
    <xf numFmtId="0" fontId="80" fillId="73" borderId="17" applyNumberFormat="0" applyAlignment="0" applyProtection="0"/>
    <xf numFmtId="0" fontId="45" fillId="17" borderId="1" applyNumberFormat="0" applyAlignment="0" applyProtection="0"/>
    <xf numFmtId="0" fontId="81" fillId="74" borderId="18" applyNumberFormat="0" applyAlignment="0" applyProtection="0"/>
    <xf numFmtId="0" fontId="46" fillId="28" borderId="15" applyNumberFormat="0" applyAlignment="0" applyProtection="0"/>
    <xf numFmtId="0" fontId="46" fillId="63" borderId="15" applyNumberFormat="0" applyAlignment="0" applyProtection="0"/>
    <xf numFmtId="0" fontId="82" fillId="74" borderId="17" applyNumberFormat="0" applyAlignment="0" applyProtection="0"/>
    <xf numFmtId="0" fontId="47" fillId="28" borderId="1" applyNumberFormat="0" applyAlignment="0" applyProtection="0"/>
    <xf numFmtId="0" fontId="47" fillId="63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83" fillId="0" borderId="19" applyNumberFormat="0" applyFill="0" applyAlignment="0" applyProtection="0"/>
    <xf numFmtId="0" fontId="84" fillId="0" borderId="20" applyNumberFormat="0" applyFill="0" applyAlignment="0" applyProtection="0"/>
    <xf numFmtId="0" fontId="85" fillId="0" borderId="21" applyNumberFormat="0" applyFill="0" applyAlignment="0" applyProtection="0"/>
    <xf numFmtId="0" fontId="85" fillId="0" borderId="0" applyNumberFormat="0" applyFill="0" applyBorder="0" applyAlignment="0" applyProtection="0"/>
    <xf numFmtId="0" fontId="2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56" fillId="0" borderId="12" applyNumberFormat="0" applyFill="0" applyAlignment="0" applyProtection="0"/>
    <xf numFmtId="0" fontId="86" fillId="0" borderId="22" applyNumberFormat="0" applyFill="0" applyAlignment="0" applyProtection="0"/>
    <xf numFmtId="0" fontId="51" fillId="0" borderId="16" applyNumberFormat="0" applyFill="0" applyAlignment="0" applyProtection="0"/>
    <xf numFmtId="0" fontId="52" fillId="60" borderId="2" applyNumberFormat="0" applyAlignment="0" applyProtection="0"/>
    <xf numFmtId="0" fontId="52" fillId="64" borderId="2" applyNumberFormat="0" applyAlignment="0" applyProtection="0"/>
    <xf numFmtId="0" fontId="87" fillId="75" borderId="23" applyNumberFormat="0" applyAlignment="0" applyProtection="0"/>
    <xf numFmtId="0" fontId="52" fillId="64" borderId="2" applyNumberFormat="0" applyAlignment="0" applyProtection="0"/>
    <xf numFmtId="0" fontId="6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76" borderId="0" applyNumberFormat="0" applyBorder="0" applyAlignment="0" applyProtection="0"/>
    <xf numFmtId="0" fontId="53" fillId="29" borderId="0" applyNumberFormat="0" applyBorder="0" applyAlignment="0" applyProtection="0"/>
    <xf numFmtId="0" fontId="53" fillId="65" borderId="0" applyNumberFormat="0" applyBorder="0" applyAlignment="0" applyProtection="0"/>
    <xf numFmtId="0" fontId="47" fillId="28" borderId="1" applyNumberFormat="0" applyAlignment="0" applyProtection="0"/>
    <xf numFmtId="0" fontId="47" fillId="63" borderId="1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43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51" fillId="0" borderId="16" applyNumberFormat="0" applyFill="0" applyAlignment="0" applyProtection="0"/>
    <xf numFmtId="0" fontId="91" fillId="77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9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78" borderId="2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" fillId="13" borderId="14" applyNumberFormat="0" applyFont="0" applyAlignment="0" applyProtection="0"/>
    <xf numFmtId="9" fontId="0" fillId="0" borderId="0" applyFont="0" applyFill="0" applyBorder="0" applyAlignment="0" applyProtection="0"/>
    <xf numFmtId="0" fontId="46" fillId="28" borderId="15" applyNumberFormat="0" applyAlignment="0" applyProtection="0"/>
    <xf numFmtId="0" fontId="46" fillId="63" borderId="15" applyNumberFormat="0" applyAlignment="0" applyProtection="0"/>
    <xf numFmtId="0" fontId="93" fillId="0" borderId="25" applyNumberFormat="0" applyFill="0" applyAlignment="0" applyProtection="0"/>
    <xf numFmtId="0" fontId="53" fillId="29" borderId="0" applyNumberFormat="0" applyBorder="0" applyAlignment="0" applyProtection="0"/>
    <xf numFmtId="0" fontId="53" fillId="65" borderId="0" applyNumberFormat="0" applyBorder="0" applyAlignment="0" applyProtection="0"/>
    <xf numFmtId="0" fontId="43" fillId="0" borderId="0">
      <alignment/>
      <protection/>
    </xf>
    <xf numFmtId="0" fontId="20" fillId="0" borderId="0">
      <alignment/>
      <protection/>
    </xf>
    <xf numFmtId="0" fontId="5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85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95" fillId="79" borderId="0" applyNumberFormat="0" applyBorder="0" applyAlignment="0" applyProtection="0"/>
    <xf numFmtId="0" fontId="58" fillId="11" borderId="0" applyNumberFormat="0" applyBorder="0" applyAlignment="0" applyProtection="0"/>
  </cellStyleXfs>
  <cellXfs count="332">
    <xf numFmtId="0" fontId="0" fillId="0" borderId="0" xfId="0" applyFont="1" applyAlignment="1">
      <alignment/>
    </xf>
    <xf numFmtId="0" fontId="2" fillId="0" borderId="0" xfId="412">
      <alignment/>
      <protection/>
    </xf>
    <xf numFmtId="0" fontId="2" fillId="80" borderId="0" xfId="412" applyFill="1">
      <alignment/>
      <protection/>
    </xf>
    <xf numFmtId="0" fontId="8" fillId="0" borderId="0" xfId="412" applyFont="1" applyAlignment="1">
      <alignment vertical="center"/>
      <protection/>
    </xf>
    <xf numFmtId="0" fontId="2" fillId="0" borderId="0" xfId="412" applyFont="1" applyAlignment="1">
      <alignment horizontal="left" vertical="center"/>
      <protection/>
    </xf>
    <xf numFmtId="0" fontId="2" fillId="0" borderId="0" xfId="412" applyAlignment="1">
      <alignment horizontal="center" vertical="center"/>
      <protection/>
    </xf>
    <xf numFmtId="0" fontId="2" fillId="0" borderId="0" xfId="412" applyFill="1">
      <alignment/>
      <protection/>
    </xf>
    <xf numFmtId="3" fontId="2" fillId="0" borderId="0" xfId="412" applyNumberFormat="1">
      <alignment/>
      <protection/>
    </xf>
    <xf numFmtId="0" fontId="2" fillId="81" borderId="0" xfId="412" applyFill="1">
      <alignment/>
      <protection/>
    </xf>
    <xf numFmtId="0" fontId="9" fillId="0" borderId="0" xfId="412" applyFont="1">
      <alignment/>
      <protection/>
    </xf>
    <xf numFmtId="0" fontId="2" fillId="0" borderId="0" xfId="412" applyBorder="1">
      <alignment/>
      <protection/>
    </xf>
    <xf numFmtId="1" fontId="3" fillId="0" borderId="0" xfId="415" applyNumberFormat="1" applyFont="1" applyFill="1" applyAlignment="1" applyProtection="1">
      <alignment/>
      <protection locked="0"/>
    </xf>
    <xf numFmtId="1" fontId="12" fillId="0" borderId="0" xfId="415" applyNumberFormat="1" applyFont="1" applyFill="1" applyAlignment="1" applyProtection="1">
      <alignment horizontal="center"/>
      <protection locked="0"/>
    </xf>
    <xf numFmtId="1" fontId="2" fillId="0" borderId="0" xfId="415" applyNumberFormat="1" applyFont="1" applyFill="1" applyProtection="1">
      <alignment/>
      <protection locked="0"/>
    </xf>
    <xf numFmtId="1" fontId="2" fillId="0" borderId="0" xfId="415" applyNumberFormat="1" applyFont="1" applyFill="1" applyAlignment="1" applyProtection="1">
      <alignment/>
      <protection locked="0"/>
    </xf>
    <xf numFmtId="1" fontId="7" fillId="0" borderId="0" xfId="415" applyNumberFormat="1" applyFont="1" applyFill="1" applyAlignment="1" applyProtection="1">
      <alignment horizontal="right"/>
      <protection locked="0"/>
    </xf>
    <xf numFmtId="1" fontId="3" fillId="0" borderId="26" xfId="415" applyNumberFormat="1" applyFont="1" applyFill="1" applyBorder="1" applyAlignment="1" applyProtection="1">
      <alignment/>
      <protection locked="0"/>
    </xf>
    <xf numFmtId="1" fontId="12" fillId="0" borderId="0" xfId="415" applyNumberFormat="1" applyFont="1" applyFill="1" applyBorder="1" applyAlignment="1" applyProtection="1">
      <alignment horizontal="center"/>
      <protection locked="0"/>
    </xf>
    <xf numFmtId="1" fontId="2" fillId="0" borderId="0" xfId="415" applyNumberFormat="1" applyFont="1" applyFill="1" applyBorder="1" applyProtection="1">
      <alignment/>
      <protection locked="0"/>
    </xf>
    <xf numFmtId="1" fontId="13" fillId="0" borderId="27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8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9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6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1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415" applyNumberFormat="1" applyFont="1" applyFill="1" applyBorder="1" applyAlignment="1" applyProtection="1">
      <alignment horizontal="center" vertical="center" wrapText="1"/>
      <protection locked="0"/>
    </xf>
    <xf numFmtId="1" fontId="16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3" xfId="415" applyNumberFormat="1" applyFont="1" applyFill="1" applyBorder="1" applyAlignment="1" applyProtection="1">
      <alignment horizontal="center" vertical="center" wrapText="1"/>
      <protection/>
    </xf>
    <xf numFmtId="1" fontId="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4" xfId="415" applyNumberFormat="1" applyFont="1" applyFill="1" applyBorder="1" applyAlignment="1" applyProtection="1">
      <alignment horizontal="center" vertical="center" wrapText="1"/>
      <protection locked="0"/>
    </xf>
    <xf numFmtId="1" fontId="1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2" fillId="0" borderId="32" xfId="415" applyNumberFormat="1" applyFont="1" applyFill="1" applyBorder="1" applyAlignment="1" applyProtection="1">
      <alignment horizontal="center" vertical="center" wrapText="1"/>
      <protection locked="0"/>
    </xf>
    <xf numFmtId="1" fontId="15" fillId="0" borderId="33" xfId="415" applyNumberFormat="1" applyFont="1" applyFill="1" applyBorder="1" applyAlignment="1" applyProtection="1">
      <alignment horizontal="center" vertical="center" wrapText="1"/>
      <protection/>
    </xf>
    <xf numFmtId="1" fontId="16" fillId="0" borderId="0" xfId="415" applyNumberFormat="1" applyFont="1" applyFill="1" applyProtection="1">
      <alignment/>
      <protection locked="0"/>
    </xf>
    <xf numFmtId="1" fontId="2" fillId="0" borderId="33" xfId="415" applyNumberFormat="1" applyFont="1" applyFill="1" applyBorder="1" applyAlignment="1" applyProtection="1">
      <alignment horizontal="center"/>
      <protection/>
    </xf>
    <xf numFmtId="1" fontId="4" fillId="0" borderId="33" xfId="415" applyNumberFormat="1" applyFont="1" applyFill="1" applyBorder="1" applyAlignment="1" applyProtection="1">
      <alignment horizontal="center" vertical="center"/>
      <protection locked="0"/>
    </xf>
    <xf numFmtId="3" fontId="18" fillId="0" borderId="33" xfId="415" applyNumberFormat="1" applyFont="1" applyFill="1" applyBorder="1" applyAlignment="1" applyProtection="1">
      <alignment horizontal="center" vertical="center"/>
      <protection locked="0"/>
    </xf>
    <xf numFmtId="188" fontId="18" fillId="0" borderId="33" xfId="415" applyNumberFormat="1" applyFont="1" applyFill="1" applyBorder="1" applyAlignment="1" applyProtection="1">
      <alignment horizontal="center" vertical="center"/>
      <protection locked="0"/>
    </xf>
    <xf numFmtId="189" fontId="18" fillId="0" borderId="33" xfId="415" applyNumberFormat="1" applyFont="1" applyFill="1" applyBorder="1" applyAlignment="1" applyProtection="1">
      <alignment horizontal="center" vertical="center"/>
      <protection locked="0"/>
    </xf>
    <xf numFmtId="1" fontId="18" fillId="0" borderId="33" xfId="415" applyNumberFormat="1" applyFont="1" applyFill="1" applyBorder="1" applyAlignment="1" applyProtection="1">
      <alignment horizontal="center" vertical="center"/>
      <protection locked="0"/>
    </xf>
    <xf numFmtId="3" fontId="16" fillId="0" borderId="33" xfId="415" applyNumberFormat="1" applyFont="1" applyFill="1" applyBorder="1" applyAlignment="1" applyProtection="1">
      <alignment horizontal="center" vertical="center"/>
      <protection locked="0"/>
    </xf>
    <xf numFmtId="3" fontId="12" fillId="0" borderId="33" xfId="415" applyNumberFormat="1" applyFont="1" applyFill="1" applyBorder="1" applyAlignment="1" applyProtection="1">
      <alignment horizontal="center" vertical="center"/>
      <protection locked="0"/>
    </xf>
    <xf numFmtId="1" fontId="19" fillId="0" borderId="35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2" xfId="415" applyNumberFormat="1" applyFont="1" applyFill="1" applyBorder="1" applyAlignment="1" applyProtection="1">
      <alignment horizontal="center" vertical="center" wrapText="1"/>
      <protection locked="0"/>
    </xf>
    <xf numFmtId="3" fontId="18" fillId="0" borderId="33" xfId="415" applyNumberFormat="1" applyFont="1" applyFill="1" applyBorder="1" applyAlignment="1" applyProtection="1">
      <alignment horizontal="center" vertical="center" wrapText="1"/>
      <protection locked="0"/>
    </xf>
    <xf numFmtId="189" fontId="18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415" applyNumberFormat="1" applyFont="1" applyFill="1" applyAlignment="1" applyProtection="1">
      <alignment vertical="center"/>
      <protection locked="0"/>
    </xf>
    <xf numFmtId="1" fontId="13" fillId="0" borderId="33" xfId="415" applyNumberFormat="1" applyFont="1" applyFill="1" applyBorder="1" applyProtection="1">
      <alignment/>
      <protection locked="0"/>
    </xf>
    <xf numFmtId="3" fontId="19" fillId="0" borderId="33" xfId="415" applyNumberFormat="1" applyFont="1" applyFill="1" applyBorder="1" applyAlignment="1" applyProtection="1">
      <alignment horizontal="center" vertical="center"/>
      <protection locked="0"/>
    </xf>
    <xf numFmtId="3" fontId="19" fillId="0" borderId="33" xfId="402" applyNumberFormat="1" applyFont="1" applyFill="1" applyBorder="1" applyAlignment="1">
      <alignment horizontal="center" vertical="center"/>
      <protection/>
    </xf>
    <xf numFmtId="1" fontId="19" fillId="0" borderId="33" xfId="415" applyNumberFormat="1" applyFont="1" applyFill="1" applyBorder="1" applyAlignment="1" applyProtection="1">
      <alignment horizontal="center" vertical="center"/>
      <protection locked="0"/>
    </xf>
    <xf numFmtId="3" fontId="19" fillId="0" borderId="33" xfId="415" applyNumberFormat="1" applyFont="1" applyFill="1" applyBorder="1" applyAlignment="1" applyProtection="1">
      <alignment horizontal="center" vertical="center" wrapText="1"/>
      <protection locked="0"/>
    </xf>
    <xf numFmtId="3" fontId="19" fillId="0" borderId="33" xfId="417" applyNumberFormat="1" applyFont="1" applyFill="1" applyBorder="1" applyAlignment="1">
      <alignment horizontal="center" vertical="center" wrapText="1"/>
      <protection/>
    </xf>
    <xf numFmtId="1" fontId="19" fillId="0" borderId="33" xfId="402" applyNumberFormat="1" applyFont="1" applyFill="1" applyBorder="1" applyAlignment="1">
      <alignment horizontal="center" vertical="center"/>
      <protection/>
    </xf>
    <xf numFmtId="1" fontId="13" fillId="0" borderId="33" xfId="415" applyNumberFormat="1" applyFont="1" applyFill="1" applyBorder="1" applyAlignment="1" applyProtection="1">
      <alignment vertical="center"/>
      <protection locked="0"/>
    </xf>
    <xf numFmtId="1" fontId="2" fillId="0" borderId="0" xfId="415" applyNumberFormat="1" applyFont="1" applyFill="1" applyBorder="1" applyAlignment="1" applyProtection="1">
      <alignment vertical="center"/>
      <protection locked="0"/>
    </xf>
    <xf numFmtId="1" fontId="13" fillId="0" borderId="0" xfId="415" applyNumberFormat="1" applyFont="1" applyFill="1" applyBorder="1" applyAlignment="1" applyProtection="1">
      <alignment horizontal="center" vertical="center"/>
      <protection locked="0"/>
    </xf>
    <xf numFmtId="1" fontId="13" fillId="0" borderId="33" xfId="415" applyNumberFormat="1" applyFont="1" applyFill="1" applyBorder="1" applyAlignment="1" applyProtection="1">
      <alignment horizontal="left"/>
      <protection locked="0"/>
    </xf>
    <xf numFmtId="1" fontId="19" fillId="0" borderId="36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7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415" applyNumberFormat="1" applyFont="1" applyFill="1" applyBorder="1" applyProtection="1">
      <alignment/>
      <protection locked="0"/>
    </xf>
    <xf numFmtId="189" fontId="21" fillId="0" borderId="0" xfId="415" applyNumberFormat="1" applyFont="1" applyFill="1" applyBorder="1" applyProtection="1">
      <alignment/>
      <protection locked="0"/>
    </xf>
    <xf numFmtId="1" fontId="22" fillId="0" borderId="0" xfId="415" applyNumberFormat="1" applyFont="1" applyFill="1" applyBorder="1" applyProtection="1">
      <alignment/>
      <protection locked="0"/>
    </xf>
    <xf numFmtId="3" fontId="22" fillId="0" borderId="0" xfId="415" applyNumberFormat="1" applyFont="1" applyFill="1" applyBorder="1" applyProtection="1">
      <alignment/>
      <protection locked="0"/>
    </xf>
    <xf numFmtId="3" fontId="21" fillId="0" borderId="0" xfId="415" applyNumberFormat="1" applyFont="1" applyFill="1" applyBorder="1" applyProtection="1">
      <alignment/>
      <protection locked="0"/>
    </xf>
    <xf numFmtId="0" fontId="6" fillId="0" borderId="33" xfId="413" applyFont="1" applyFill="1" applyBorder="1" applyAlignment="1">
      <alignment horizontal="center" vertical="center"/>
      <protection/>
    </xf>
    <xf numFmtId="0" fontId="25" fillId="0" borderId="0" xfId="420" applyFont="1" applyFill="1">
      <alignment/>
      <protection/>
    </xf>
    <xf numFmtId="0" fontId="27" fillId="0" borderId="0" xfId="420" applyFont="1" applyFill="1" applyBorder="1" applyAlignment="1">
      <alignment horizontal="center"/>
      <protection/>
    </xf>
    <xf numFmtId="0" fontId="27" fillId="0" borderId="0" xfId="420" applyFont="1" applyFill="1">
      <alignment/>
      <protection/>
    </xf>
    <xf numFmtId="0" fontId="29" fillId="0" borderId="0" xfId="420" applyFont="1" applyFill="1" applyAlignment="1">
      <alignment vertical="center"/>
      <protection/>
    </xf>
    <xf numFmtId="0" fontId="30" fillId="0" borderId="0" xfId="420" applyFont="1" applyFill="1">
      <alignment/>
      <protection/>
    </xf>
    <xf numFmtId="0" fontId="29" fillId="0" borderId="0" xfId="420" applyFont="1" applyFill="1" applyAlignment="1">
      <alignment vertical="center" wrapText="1"/>
      <protection/>
    </xf>
    <xf numFmtId="0" fontId="30" fillId="0" borderId="0" xfId="420" applyFont="1" applyFill="1" applyAlignment="1">
      <alignment vertical="center"/>
      <protection/>
    </xf>
    <xf numFmtId="0" fontId="30" fillId="0" borderId="0" xfId="420" applyFont="1" applyFill="1" applyAlignment="1">
      <alignment horizontal="center"/>
      <protection/>
    </xf>
    <xf numFmtId="0" fontId="30" fillId="0" borderId="0" xfId="420" applyFont="1" applyFill="1" applyAlignment="1">
      <alignment wrapText="1"/>
      <protection/>
    </xf>
    <xf numFmtId="3" fontId="28" fillId="0" borderId="33" xfId="420" applyNumberFormat="1" applyFont="1" applyFill="1" applyBorder="1" applyAlignment="1">
      <alignment horizontal="center" vertical="center"/>
      <protection/>
    </xf>
    <xf numFmtId="0" fontId="27" fillId="0" borderId="0" xfId="420" applyFont="1" applyFill="1" applyAlignment="1">
      <alignment vertical="center"/>
      <protection/>
    </xf>
    <xf numFmtId="3" fontId="34" fillId="0" borderId="0" xfId="420" applyNumberFormat="1" applyFont="1" applyFill="1" applyAlignment="1">
      <alignment horizontal="center" vertical="center"/>
      <protection/>
    </xf>
    <xf numFmtId="3" fontId="30" fillId="0" borderId="0" xfId="420" applyNumberFormat="1" applyFont="1" applyFill="1">
      <alignment/>
      <protection/>
    </xf>
    <xf numFmtId="189" fontId="30" fillId="0" borderId="0" xfId="420" applyNumberFormat="1" applyFont="1" applyFill="1">
      <alignment/>
      <protection/>
    </xf>
    <xf numFmtId="0" fontId="6" fillId="0" borderId="33" xfId="413" applyFont="1" applyFill="1" applyBorder="1" applyAlignment="1">
      <alignment horizontal="center" vertical="center" wrapText="1"/>
      <protection/>
    </xf>
    <xf numFmtId="189" fontId="6" fillId="0" borderId="33" xfId="413" applyNumberFormat="1" applyFont="1" applyFill="1" applyBorder="1" applyAlignment="1">
      <alignment horizontal="center" vertical="center"/>
      <protection/>
    </xf>
    <xf numFmtId="188" fontId="6" fillId="0" borderId="33" xfId="413" applyNumberFormat="1" applyFont="1" applyFill="1" applyBorder="1" applyAlignment="1">
      <alignment horizontal="center" vertical="center"/>
      <protection/>
    </xf>
    <xf numFmtId="3" fontId="4" fillId="0" borderId="33" xfId="413" applyNumberFormat="1" applyFont="1" applyFill="1" applyBorder="1" applyAlignment="1">
      <alignment horizontal="center" vertical="center" wrapText="1"/>
      <protection/>
    </xf>
    <xf numFmtId="49" fontId="6" fillId="0" borderId="33" xfId="413" applyNumberFormat="1" applyFont="1" applyFill="1" applyBorder="1" applyAlignment="1">
      <alignment horizontal="center" vertical="center"/>
      <protection/>
    </xf>
    <xf numFmtId="189" fontId="6" fillId="0" borderId="37" xfId="413" applyNumberFormat="1" applyFont="1" applyFill="1" applyBorder="1" applyAlignment="1">
      <alignment horizontal="center" vertical="center"/>
      <protection/>
    </xf>
    <xf numFmtId="3" fontId="4" fillId="0" borderId="33" xfId="414" applyNumberFormat="1" applyFont="1" applyFill="1" applyBorder="1" applyAlignment="1">
      <alignment horizontal="center" vertical="center" wrapText="1"/>
      <protection/>
    </xf>
    <xf numFmtId="0" fontId="6" fillId="0" borderId="33" xfId="413" applyFont="1" applyFill="1" applyBorder="1" applyAlignment="1">
      <alignment horizontal="center" vertical="top" wrapText="1"/>
      <protection/>
    </xf>
    <xf numFmtId="0" fontId="4" fillId="0" borderId="33" xfId="413" applyFont="1" applyFill="1" applyBorder="1" applyAlignment="1">
      <alignment horizontal="left" vertical="center" wrapText="1"/>
      <protection/>
    </xf>
    <xf numFmtId="0" fontId="4" fillId="0" borderId="37" xfId="413" applyFont="1" applyFill="1" applyBorder="1" applyAlignment="1">
      <alignment horizontal="left" vertical="center" wrapText="1"/>
      <protection/>
    </xf>
    <xf numFmtId="0" fontId="96" fillId="0" borderId="33" xfId="387" applyFont="1" applyFill="1" applyBorder="1" applyAlignment="1">
      <alignment horizontal="left" vertical="center" wrapText="1"/>
      <protection/>
    </xf>
    <xf numFmtId="0" fontId="39" fillId="0" borderId="0" xfId="410" applyFont="1">
      <alignment/>
      <protection/>
    </xf>
    <xf numFmtId="0" fontId="40" fillId="0" borderId="38" xfId="410" applyFont="1" applyBorder="1" applyAlignment="1">
      <alignment horizontal="center" vertical="center" wrapText="1"/>
      <protection/>
    </xf>
    <xf numFmtId="0" fontId="30" fillId="0" borderId="0" xfId="410" applyFont="1">
      <alignment/>
      <protection/>
    </xf>
    <xf numFmtId="0" fontId="30" fillId="0" borderId="39" xfId="410" applyFont="1" applyBorder="1" applyAlignment="1">
      <alignment horizontal="center" vertical="center" wrapText="1"/>
      <protection/>
    </xf>
    <xf numFmtId="0" fontId="27" fillId="0" borderId="0" xfId="410" applyFont="1" applyBorder="1" applyAlignment="1">
      <alignment horizontal="left" vertical="top" wrapText="1"/>
      <protection/>
    </xf>
    <xf numFmtId="0" fontId="39" fillId="0" borderId="0" xfId="410" applyFont="1" applyFill="1">
      <alignment/>
      <protection/>
    </xf>
    <xf numFmtId="0" fontId="27" fillId="0" borderId="0" xfId="410" applyFont="1">
      <alignment/>
      <protection/>
    </xf>
    <xf numFmtId="0" fontId="27" fillId="0" borderId="0" xfId="410" applyFont="1" applyBorder="1">
      <alignment/>
      <protection/>
    </xf>
    <xf numFmtId="0" fontId="39" fillId="0" borderId="0" xfId="410" applyFont="1">
      <alignment/>
      <protection/>
    </xf>
    <xf numFmtId="0" fontId="39" fillId="0" borderId="0" xfId="410" applyFont="1" applyBorder="1">
      <alignment/>
      <protection/>
    </xf>
    <xf numFmtId="188" fontId="29" fillId="0" borderId="40" xfId="410" applyNumberFormat="1" applyFont="1" applyFill="1" applyBorder="1" applyAlignment="1">
      <alignment horizontal="center" vertical="center"/>
      <protection/>
    </xf>
    <xf numFmtId="188" fontId="29" fillId="0" borderId="41" xfId="410" applyNumberFormat="1" applyFont="1" applyBorder="1" applyAlignment="1">
      <alignment horizontal="center" vertical="center"/>
      <protection/>
    </xf>
    <xf numFmtId="188" fontId="35" fillId="0" borderId="42" xfId="410" applyNumberFormat="1" applyFont="1" applyFill="1" applyBorder="1" applyAlignment="1">
      <alignment horizontal="center" vertical="center"/>
      <protection/>
    </xf>
    <xf numFmtId="188" fontId="35" fillId="0" borderId="43" xfId="410" applyNumberFormat="1" applyFont="1" applyBorder="1" applyAlignment="1">
      <alignment horizontal="center" vertical="center"/>
      <protection/>
    </xf>
    <xf numFmtId="188" fontId="29" fillId="0" borderId="44" xfId="410" applyNumberFormat="1" applyFont="1" applyFill="1" applyBorder="1" applyAlignment="1">
      <alignment horizontal="center" vertical="center"/>
      <protection/>
    </xf>
    <xf numFmtId="188" fontId="29" fillId="0" borderId="45" xfId="410" applyNumberFormat="1" applyFont="1" applyFill="1" applyBorder="1" applyAlignment="1">
      <alignment horizontal="center" vertical="center"/>
      <protection/>
    </xf>
    <xf numFmtId="188" fontId="35" fillId="0" borderId="46" xfId="410" applyNumberFormat="1" applyFont="1" applyFill="1" applyBorder="1" applyAlignment="1">
      <alignment horizontal="center" vertical="center"/>
      <protection/>
    </xf>
    <xf numFmtId="188" fontId="35" fillId="0" borderId="47" xfId="410" applyNumberFormat="1" applyFont="1" applyFill="1" applyBorder="1" applyAlignment="1">
      <alignment horizontal="center" vertical="center"/>
      <protection/>
    </xf>
    <xf numFmtId="188" fontId="29" fillId="0" borderId="48" xfId="410" applyNumberFormat="1" applyFont="1" applyFill="1" applyBorder="1" applyAlignment="1">
      <alignment horizontal="center" vertical="center"/>
      <protection/>
    </xf>
    <xf numFmtId="188" fontId="29" fillId="0" borderId="49" xfId="410" applyNumberFormat="1" applyFont="1" applyFill="1" applyBorder="1" applyAlignment="1">
      <alignment horizontal="center" vertical="center"/>
      <protection/>
    </xf>
    <xf numFmtId="188" fontId="35" fillId="0" borderId="43" xfId="410" applyNumberFormat="1" applyFont="1" applyFill="1" applyBorder="1" applyAlignment="1">
      <alignment horizontal="center" vertical="center"/>
      <protection/>
    </xf>
    <xf numFmtId="0" fontId="5" fillId="12" borderId="41" xfId="410" applyFont="1" applyFill="1" applyBorder="1" applyAlignment="1">
      <alignment horizontal="left" vertical="center" wrapText="1"/>
      <protection/>
    </xf>
    <xf numFmtId="0" fontId="42" fillId="0" borderId="43" xfId="410" applyFont="1" applyBorder="1" applyAlignment="1">
      <alignment horizontal="left" vertical="center" wrapText="1"/>
      <protection/>
    </xf>
    <xf numFmtId="0" fontId="5" fillId="0" borderId="45" xfId="410" applyFont="1" applyFill="1" applyBorder="1" applyAlignment="1">
      <alignment horizontal="left" vertical="center" wrapText="1"/>
      <protection/>
    </xf>
    <xf numFmtId="0" fontId="42" fillId="0" borderId="47" xfId="410" applyFont="1" applyFill="1" applyBorder="1" applyAlignment="1">
      <alignment horizontal="left" vertical="center" wrapText="1"/>
      <protection/>
    </xf>
    <xf numFmtId="0" fontId="5" fillId="0" borderId="49" xfId="410" applyFont="1" applyFill="1" applyBorder="1" applyAlignment="1">
      <alignment horizontal="left" vertical="center" wrapText="1"/>
      <protection/>
    </xf>
    <xf numFmtId="0" fontId="42" fillId="0" borderId="43" xfId="410" applyFont="1" applyFill="1" applyBorder="1" applyAlignment="1">
      <alignment horizontal="left" vertical="center" wrapText="1"/>
      <protection/>
    </xf>
    <xf numFmtId="49" fontId="41" fillId="0" borderId="50" xfId="410" applyNumberFormat="1" applyFont="1" applyFill="1" applyBorder="1" applyAlignment="1">
      <alignment horizontal="center" vertical="center" wrapText="1"/>
      <protection/>
    </xf>
    <xf numFmtId="0" fontId="2" fillId="0" borderId="0" xfId="418" applyFont="1" applyAlignment="1">
      <alignment vertical="top"/>
      <protection/>
    </xf>
    <xf numFmtId="0" fontId="42" fillId="0" borderId="0" xfId="410" applyFont="1" applyAlignment="1">
      <alignment vertical="top"/>
      <protection/>
    </xf>
    <xf numFmtId="0" fontId="2" fillId="0" borderId="0" xfId="418" applyFont="1" applyFill="1" applyAlignment="1">
      <alignment vertical="top"/>
      <protection/>
    </xf>
    <xf numFmtId="0" fontId="36" fillId="0" borderId="0" xfId="418" applyFont="1" applyFill="1" applyAlignment="1">
      <alignment horizontal="center" vertical="top" wrapText="1"/>
      <protection/>
    </xf>
    <xf numFmtId="0" fontId="42" fillId="0" borderId="0" xfId="418" applyFont="1" applyFill="1" applyAlignment="1">
      <alignment horizontal="right" vertical="center"/>
      <protection/>
    </xf>
    <xf numFmtId="0" fontId="37" fillId="0" borderId="0" xfId="418" applyFont="1" applyFill="1" applyAlignment="1">
      <alignment horizontal="center" vertical="top" wrapText="1"/>
      <protection/>
    </xf>
    <xf numFmtId="0" fontId="37" fillId="0" borderId="33" xfId="418" applyFont="1" applyBorder="1" applyAlignment="1">
      <alignment horizontal="center" vertical="center" wrapText="1"/>
      <protection/>
    </xf>
    <xf numFmtId="0" fontId="5" fillId="0" borderId="33" xfId="418" applyFont="1" applyFill="1" applyBorder="1" applyAlignment="1">
      <alignment horizontal="center" vertical="center" wrapText="1"/>
      <protection/>
    </xf>
    <xf numFmtId="0" fontId="13" fillId="0" borderId="0" xfId="418" applyFont="1" applyAlignment="1">
      <alignment horizontal="center" vertical="center"/>
      <protection/>
    </xf>
    <xf numFmtId="0" fontId="13" fillId="0" borderId="33" xfId="418" applyFont="1" applyFill="1" applyBorder="1" applyAlignment="1">
      <alignment horizontal="center" vertical="center" wrapText="1"/>
      <protection/>
    </xf>
    <xf numFmtId="0" fontId="13" fillId="0" borderId="33" xfId="418" applyFont="1" applyBorder="1" applyAlignment="1">
      <alignment horizontal="center" vertical="center" wrapText="1"/>
      <protection/>
    </xf>
    <xf numFmtId="0" fontId="13" fillId="0" borderId="33" xfId="418" applyNumberFormat="1" applyFont="1" applyBorder="1" applyAlignment="1">
      <alignment horizontal="center" vertical="center" wrapText="1"/>
      <protection/>
    </xf>
    <xf numFmtId="0" fontId="2" fillId="0" borderId="0" xfId="418" applyFont="1" applyAlignment="1">
      <alignment vertical="center"/>
      <protection/>
    </xf>
    <xf numFmtId="3" fontId="5" fillId="0" borderId="33" xfId="410" applyNumberFormat="1" applyFont="1" applyBorder="1" applyAlignment="1">
      <alignment horizontal="center" vertical="center"/>
      <protection/>
    </xf>
    <xf numFmtId="188" fontId="5" fillId="0" borderId="33" xfId="410" applyNumberFormat="1" applyFont="1" applyBorder="1" applyAlignment="1">
      <alignment horizontal="center" vertical="center"/>
      <protection/>
    </xf>
    <xf numFmtId="3" fontId="2" fillId="0" borderId="0" xfId="418" applyNumberFormat="1" applyFont="1" applyAlignment="1">
      <alignment vertical="center"/>
      <protection/>
    </xf>
    <xf numFmtId="0" fontId="23" fillId="0" borderId="0" xfId="418" applyFont="1" applyAlignment="1">
      <alignment horizontal="center" vertical="center"/>
      <protection/>
    </xf>
    <xf numFmtId="0" fontId="23" fillId="0" borderId="33" xfId="415" applyNumberFormat="1" applyFont="1" applyFill="1" applyBorder="1" applyAlignment="1" applyProtection="1">
      <alignment horizontal="left" vertical="center"/>
      <protection locked="0"/>
    </xf>
    <xf numFmtId="3" fontId="23" fillId="0" borderId="33" xfId="410" applyNumberFormat="1" applyFont="1" applyBorder="1" applyAlignment="1">
      <alignment horizontal="center" vertical="center"/>
      <protection/>
    </xf>
    <xf numFmtId="188" fontId="23" fillId="0" borderId="33" xfId="410" applyNumberFormat="1" applyFont="1" applyBorder="1" applyAlignment="1">
      <alignment horizontal="center" vertical="center"/>
      <protection/>
    </xf>
    <xf numFmtId="189" fontId="23" fillId="0" borderId="0" xfId="418" applyNumberFormat="1" applyFont="1" applyAlignment="1">
      <alignment horizontal="center" vertical="center"/>
      <protection/>
    </xf>
    <xf numFmtId="188" fontId="2" fillId="0" borderId="0" xfId="418" applyNumberFormat="1" applyFont="1" applyAlignment="1">
      <alignment vertical="center"/>
      <protection/>
    </xf>
    <xf numFmtId="189" fontId="23" fillId="82" borderId="0" xfId="418" applyNumberFormat="1" applyFont="1" applyFill="1" applyAlignment="1">
      <alignment horizontal="center" vertical="center"/>
      <protection/>
    </xf>
    <xf numFmtId="3" fontId="23" fillId="0" borderId="33" xfId="410" applyNumberFormat="1" applyFont="1" applyFill="1" applyBorder="1" applyAlignment="1">
      <alignment horizontal="center" vertical="center"/>
      <protection/>
    </xf>
    <xf numFmtId="0" fontId="2" fillId="0" borderId="0" xfId="418" applyFont="1">
      <alignment/>
      <protection/>
    </xf>
    <xf numFmtId="0" fontId="32" fillId="0" borderId="0" xfId="420" applyFont="1" applyFill="1" applyAlignment="1">
      <alignment horizontal="center"/>
      <protection/>
    </xf>
    <xf numFmtId="0" fontId="28" fillId="0" borderId="33" xfId="420" applyFont="1" applyFill="1" applyBorder="1" applyAlignment="1">
      <alignment horizontal="center" vertical="center" wrapText="1"/>
      <protection/>
    </xf>
    <xf numFmtId="0" fontId="25" fillId="0" borderId="0" xfId="420" applyFont="1" applyFill="1" applyAlignment="1">
      <alignment vertical="center" wrapText="1"/>
      <protection/>
    </xf>
    <xf numFmtId="0" fontId="29" fillId="0" borderId="0" xfId="420" applyFont="1" applyFill="1" applyAlignment="1">
      <alignment horizontal="center" vertical="top" wrapText="1"/>
      <protection/>
    </xf>
    <xf numFmtId="0" fontId="24" fillId="0" borderId="33" xfId="420" applyFont="1" applyFill="1" applyBorder="1" applyAlignment="1">
      <alignment horizontal="center" vertical="center" wrapText="1"/>
      <protection/>
    </xf>
    <xf numFmtId="0" fontId="23" fillId="0" borderId="51" xfId="416" applyFont="1" applyBorder="1" applyAlignment="1">
      <alignment vertical="center" wrapText="1"/>
      <protection/>
    </xf>
    <xf numFmtId="0" fontId="23" fillId="0" borderId="52" xfId="416" applyFont="1" applyBorder="1" applyAlignment="1">
      <alignment vertical="center" wrapText="1"/>
      <protection/>
    </xf>
    <xf numFmtId="3" fontId="28" fillId="80" borderId="33" xfId="420" applyNumberFormat="1" applyFont="1" applyFill="1" applyBorder="1" applyAlignment="1">
      <alignment horizontal="center" vertical="center"/>
      <protection/>
    </xf>
    <xf numFmtId="3" fontId="97" fillId="80" borderId="33" xfId="420" applyNumberFormat="1" applyFont="1" applyFill="1" applyBorder="1" applyAlignment="1">
      <alignment horizontal="center" vertical="center"/>
      <protection/>
    </xf>
    <xf numFmtId="0" fontId="33" fillId="0" borderId="51" xfId="420" applyFont="1" applyFill="1" applyBorder="1" applyAlignment="1">
      <alignment horizontal="left" vertical="center" wrapText="1"/>
      <protection/>
    </xf>
    <xf numFmtId="0" fontId="33" fillId="0" borderId="52" xfId="420" applyFont="1" applyFill="1" applyBorder="1" applyAlignment="1">
      <alignment horizontal="left" vertical="center" wrapText="1"/>
      <protection/>
    </xf>
    <xf numFmtId="0" fontId="8" fillId="0" borderId="33" xfId="418" applyFont="1" applyBorder="1">
      <alignment/>
      <protection/>
    </xf>
    <xf numFmtId="0" fontId="23" fillId="0" borderId="33" xfId="418" applyFont="1" applyBorder="1" applyAlignment="1">
      <alignment horizontal="center"/>
      <protection/>
    </xf>
    <xf numFmtId="3" fontId="4" fillId="0" borderId="37" xfId="413" applyNumberFormat="1" applyFont="1" applyFill="1" applyBorder="1" applyAlignment="1">
      <alignment horizontal="center" vertical="center" wrapText="1"/>
      <protection/>
    </xf>
    <xf numFmtId="3" fontId="4" fillId="0" borderId="37" xfId="414" applyNumberFormat="1" applyFont="1" applyFill="1" applyBorder="1" applyAlignment="1">
      <alignment horizontal="center" vertical="center" wrapText="1"/>
      <protection/>
    </xf>
    <xf numFmtId="3" fontId="6" fillId="0" borderId="33" xfId="413" applyNumberFormat="1" applyFont="1" applyFill="1" applyBorder="1" applyAlignment="1">
      <alignment horizontal="center" vertical="center"/>
      <protection/>
    </xf>
    <xf numFmtId="3" fontId="6" fillId="0" borderId="37" xfId="413" applyNumberFormat="1" applyFont="1" applyFill="1" applyBorder="1" applyAlignment="1">
      <alignment horizontal="center" vertical="center"/>
      <protection/>
    </xf>
    <xf numFmtId="3" fontId="96" fillId="0" borderId="33" xfId="413" applyNumberFormat="1" applyFont="1" applyFill="1" applyBorder="1" applyAlignment="1">
      <alignment horizontal="center" vertical="center" wrapText="1"/>
      <protection/>
    </xf>
    <xf numFmtId="3" fontId="13" fillId="0" borderId="37" xfId="413" applyNumberFormat="1" applyFont="1" applyFill="1" applyBorder="1" applyAlignment="1">
      <alignment horizontal="center" vertical="center"/>
      <protection/>
    </xf>
    <xf numFmtId="3" fontId="4" fillId="80" borderId="33" xfId="413" applyNumberFormat="1" applyFont="1" applyFill="1" applyBorder="1" applyAlignment="1">
      <alignment horizontal="center" vertical="center" wrapText="1"/>
      <protection/>
    </xf>
    <xf numFmtId="1" fontId="13" fillId="0" borderId="0" xfId="415" applyNumberFormat="1" applyFont="1" applyFill="1" applyBorder="1" applyProtection="1">
      <alignment/>
      <protection locked="0"/>
    </xf>
    <xf numFmtId="1" fontId="13" fillId="0" borderId="33" xfId="415" applyNumberFormat="1" applyFont="1" applyFill="1" applyBorder="1" applyAlignment="1" applyProtection="1">
      <alignment horizontal="center"/>
      <protection locked="0"/>
    </xf>
    <xf numFmtId="188" fontId="4" fillId="0" borderId="33" xfId="415" applyNumberFormat="1" applyFont="1" applyFill="1" applyBorder="1" applyAlignment="1" applyProtection="1">
      <alignment horizontal="center" vertical="center"/>
      <protection locked="0"/>
    </xf>
    <xf numFmtId="3" fontId="4" fillId="0" borderId="33" xfId="415" applyNumberFormat="1" applyFont="1" applyFill="1" applyBorder="1" applyAlignment="1" applyProtection="1">
      <alignment horizontal="center" vertical="center"/>
      <protection locked="0"/>
    </xf>
    <xf numFmtId="189" fontId="13" fillId="0" borderId="33" xfId="415" applyNumberFormat="1" applyFont="1" applyFill="1" applyBorder="1" applyAlignment="1" applyProtection="1">
      <alignment horizontal="center"/>
      <protection locked="0"/>
    </xf>
    <xf numFmtId="189" fontId="4" fillId="0" borderId="33" xfId="415" applyNumberFormat="1" applyFont="1" applyFill="1" applyBorder="1" applyAlignment="1" applyProtection="1">
      <alignment horizontal="center" vertical="center"/>
      <protection locked="0"/>
    </xf>
    <xf numFmtId="189" fontId="4" fillId="0" borderId="33" xfId="415" applyNumberFormat="1" applyFont="1" applyFill="1" applyBorder="1" applyAlignment="1" applyProtection="1">
      <alignment horizontal="center" vertical="center" wrapText="1"/>
      <protection locked="0"/>
    </xf>
    <xf numFmtId="3" fontId="4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4" fillId="0" borderId="33" xfId="415" applyNumberFormat="1" applyFont="1" applyFill="1" applyBorder="1" applyAlignment="1" applyProtection="1">
      <alignment horizontal="center"/>
      <protection locked="0"/>
    </xf>
    <xf numFmtId="3" fontId="13" fillId="0" borderId="33" xfId="415" applyNumberFormat="1" applyFont="1" applyFill="1" applyBorder="1" applyAlignment="1" applyProtection="1">
      <alignment horizontal="center"/>
      <protection locked="0"/>
    </xf>
    <xf numFmtId="0" fontId="23" fillId="0" borderId="33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3" fontId="4" fillId="80" borderId="33" xfId="415" applyNumberFormat="1" applyFont="1" applyFill="1" applyBorder="1" applyAlignment="1" applyProtection="1">
      <alignment horizontal="center" vertical="center"/>
      <protection locked="0"/>
    </xf>
    <xf numFmtId="189" fontId="29" fillId="0" borderId="0" xfId="420" applyNumberFormat="1" applyFont="1" applyFill="1" applyAlignment="1">
      <alignment vertical="center"/>
      <protection/>
    </xf>
    <xf numFmtId="1" fontId="2" fillId="0" borderId="33" xfId="415" applyNumberFormat="1" applyFont="1" applyFill="1" applyBorder="1" applyAlignment="1" applyProtection="1">
      <alignment horizontal="center"/>
      <protection locked="0"/>
    </xf>
    <xf numFmtId="1" fontId="16" fillId="0" borderId="33" xfId="415" applyNumberFormat="1" applyFont="1" applyFill="1" applyBorder="1" applyAlignment="1" applyProtection="1">
      <alignment horizontal="center" vertical="center"/>
      <protection locked="0"/>
    </xf>
    <xf numFmtId="1" fontId="16" fillId="0" borderId="53" xfId="415" applyNumberFormat="1" applyFont="1" applyFill="1" applyBorder="1" applyAlignment="1" applyProtection="1">
      <alignment horizontal="center" vertical="center" wrapText="1"/>
      <protection/>
    </xf>
    <xf numFmtId="1" fontId="16" fillId="0" borderId="37" xfId="415" applyNumberFormat="1" applyFont="1" applyFill="1" applyBorder="1" applyAlignment="1" applyProtection="1">
      <alignment horizontal="center" vertical="center" wrapText="1"/>
      <protection/>
    </xf>
    <xf numFmtId="3" fontId="96" fillId="0" borderId="37" xfId="413" applyNumberFormat="1" applyFont="1" applyFill="1" applyBorder="1" applyAlignment="1">
      <alignment horizontal="center" vertical="center" wrapText="1"/>
      <protection/>
    </xf>
    <xf numFmtId="0" fontId="4" fillId="0" borderId="37" xfId="414" applyFont="1" applyBorder="1" applyAlignment="1">
      <alignment vertical="center" wrapText="1"/>
      <protection/>
    </xf>
    <xf numFmtId="188" fontId="28" fillId="0" borderId="33" xfId="420" applyNumberFormat="1" applyFont="1" applyFill="1" applyBorder="1" applyAlignment="1">
      <alignment horizontal="center" vertical="center"/>
      <protection/>
    </xf>
    <xf numFmtId="188" fontId="33" fillId="0" borderId="33" xfId="420" applyNumberFormat="1" applyFont="1" applyFill="1" applyBorder="1" applyAlignment="1">
      <alignment horizontal="center" vertical="center"/>
      <protection/>
    </xf>
    <xf numFmtId="3" fontId="28" fillId="0" borderId="34" xfId="420" applyNumberFormat="1" applyFont="1" applyFill="1" applyBorder="1" applyAlignment="1">
      <alignment horizontal="center" vertical="center"/>
      <protection/>
    </xf>
    <xf numFmtId="3" fontId="33" fillId="0" borderId="34" xfId="420" applyNumberFormat="1" applyFont="1" applyFill="1" applyBorder="1" applyAlignment="1">
      <alignment horizontal="center" vertical="center"/>
      <protection/>
    </xf>
    <xf numFmtId="188" fontId="97" fillId="80" borderId="32" xfId="420" applyNumberFormat="1" applyFont="1" applyFill="1" applyBorder="1" applyAlignment="1">
      <alignment horizontal="center" vertical="center"/>
      <protection/>
    </xf>
    <xf numFmtId="188" fontId="98" fillId="80" borderId="32" xfId="420" applyNumberFormat="1" applyFont="1" applyFill="1" applyBorder="1" applyAlignment="1">
      <alignment horizontal="center" vertical="center"/>
      <protection/>
    </xf>
    <xf numFmtId="3" fontId="28" fillId="0" borderId="34" xfId="420" applyNumberFormat="1" applyFont="1" applyFill="1" applyBorder="1" applyAlignment="1">
      <alignment horizontal="center" vertical="center" wrapText="1"/>
      <protection/>
    </xf>
    <xf numFmtId="3" fontId="33" fillId="0" borderId="34" xfId="420" applyNumberFormat="1" applyFont="1" applyFill="1" applyBorder="1" applyAlignment="1">
      <alignment horizontal="center" vertical="center" wrapText="1"/>
      <protection/>
    </xf>
    <xf numFmtId="0" fontId="6" fillId="0" borderId="37" xfId="413" applyFont="1" applyFill="1" applyBorder="1" applyAlignment="1">
      <alignment horizontal="left" vertical="center" wrapText="1"/>
      <protection/>
    </xf>
    <xf numFmtId="0" fontId="99" fillId="0" borderId="33" xfId="0" applyFont="1" applyBorder="1" applyAlignment="1">
      <alignment horizontal="left" vertical="center"/>
    </xf>
    <xf numFmtId="3" fontId="4" fillId="80" borderId="33" xfId="414" applyNumberFormat="1" applyFont="1" applyFill="1" applyBorder="1" applyAlignment="1">
      <alignment horizontal="center" vertical="center" wrapText="1"/>
      <protection/>
    </xf>
    <xf numFmtId="0" fontId="5" fillId="0" borderId="33" xfId="418" applyFont="1" applyBorder="1" applyAlignment="1">
      <alignment horizontal="left" vertical="center"/>
      <protection/>
    </xf>
    <xf numFmtId="1" fontId="4" fillId="0" borderId="33" xfId="415" applyNumberFormat="1" applyFont="1" applyFill="1" applyBorder="1" applyAlignment="1" applyProtection="1">
      <alignment horizontal="left" vertical="center"/>
      <protection locked="0"/>
    </xf>
    <xf numFmtId="0" fontId="4" fillId="0" borderId="33" xfId="413" applyFont="1" applyFill="1" applyBorder="1" applyAlignment="1">
      <alignment horizontal="center" vertical="center" wrapText="1"/>
      <protection/>
    </xf>
    <xf numFmtId="3" fontId="13" fillId="0" borderId="33" xfId="415" applyNumberFormat="1" applyFont="1" applyFill="1" applyBorder="1" applyAlignment="1" applyProtection="1">
      <alignment horizontal="center" vertical="center"/>
      <protection locked="0"/>
    </xf>
    <xf numFmtId="188" fontId="12" fillId="0" borderId="33" xfId="415" applyNumberFormat="1" applyFont="1" applyFill="1" applyBorder="1" applyAlignment="1" applyProtection="1">
      <alignment horizontal="center" vertical="center"/>
      <protection locked="0"/>
    </xf>
    <xf numFmtId="1" fontId="13" fillId="0" borderId="33" xfId="415" applyNumberFormat="1" applyFont="1" applyFill="1" applyBorder="1" applyAlignment="1" applyProtection="1">
      <alignment horizontal="center" vertical="center"/>
      <protection locked="0"/>
    </xf>
    <xf numFmtId="0" fontId="4" fillId="0" borderId="33" xfId="414" applyFont="1" applyFill="1" applyBorder="1" applyAlignment="1">
      <alignment horizontal="left" vertical="center" wrapText="1"/>
      <protection/>
    </xf>
    <xf numFmtId="0" fontId="4" fillId="0" borderId="33" xfId="414" applyFont="1" applyBorder="1" applyAlignment="1">
      <alignment vertical="center" wrapText="1"/>
      <protection/>
    </xf>
    <xf numFmtId="0" fontId="4" fillId="0" borderId="53" xfId="414" applyFont="1" applyFill="1" applyBorder="1" applyAlignment="1">
      <alignment horizontal="left" vertical="center" wrapText="1"/>
      <protection/>
    </xf>
    <xf numFmtId="0" fontId="4" fillId="0" borderId="54" xfId="414" applyFont="1" applyBorder="1" applyAlignment="1">
      <alignment vertical="center" wrapText="1"/>
      <protection/>
    </xf>
    <xf numFmtId="1" fontId="36" fillId="0" borderId="0" xfId="415" applyNumberFormat="1" applyFont="1" applyFill="1" applyAlignment="1" applyProtection="1">
      <alignment/>
      <protection locked="0"/>
    </xf>
    <xf numFmtId="1" fontId="36" fillId="0" borderId="26" xfId="415" applyNumberFormat="1" applyFont="1" applyFill="1" applyBorder="1" applyAlignment="1" applyProtection="1">
      <alignment/>
      <protection locked="0"/>
    </xf>
    <xf numFmtId="188" fontId="34" fillId="0" borderId="0" xfId="420" applyNumberFormat="1" applyFont="1" applyFill="1" applyAlignment="1">
      <alignment horizontal="center" vertical="center"/>
      <protection/>
    </xf>
    <xf numFmtId="1" fontId="3" fillId="80" borderId="0" xfId="415" applyNumberFormat="1" applyFont="1" applyFill="1" applyAlignment="1" applyProtection="1">
      <alignment/>
      <protection locked="0"/>
    </xf>
    <xf numFmtId="1" fontId="3" fillId="80" borderId="26" xfId="415" applyNumberFormat="1" applyFont="1" applyFill="1" applyBorder="1" applyAlignment="1" applyProtection="1">
      <alignment/>
      <protection locked="0"/>
    </xf>
    <xf numFmtId="1" fontId="16" fillId="80" borderId="33" xfId="415" applyNumberFormat="1" applyFont="1" applyFill="1" applyBorder="1" applyAlignment="1" applyProtection="1">
      <alignment horizontal="center" vertical="center" wrapText="1"/>
      <protection/>
    </xf>
    <xf numFmtId="1" fontId="2" fillId="80" borderId="33" xfId="415" applyNumberFormat="1" applyFont="1" applyFill="1" applyBorder="1" applyAlignment="1" applyProtection="1">
      <alignment horizontal="center"/>
      <protection/>
    </xf>
    <xf numFmtId="188" fontId="4" fillId="80" borderId="33" xfId="415" applyNumberFormat="1" applyFont="1" applyFill="1" applyBorder="1" applyAlignment="1" applyProtection="1">
      <alignment horizontal="center" vertical="center"/>
      <protection locked="0"/>
    </xf>
    <xf numFmtId="0" fontId="13" fillId="80" borderId="33" xfId="402" applyFont="1" applyFill="1" applyBorder="1" applyAlignment="1">
      <alignment horizontal="center" vertical="center"/>
      <protection/>
    </xf>
    <xf numFmtId="3" fontId="19" fillId="80" borderId="33" xfId="415" applyNumberFormat="1" applyFont="1" applyFill="1" applyBorder="1" applyAlignment="1" applyProtection="1">
      <alignment horizontal="center" vertical="center"/>
      <protection locked="0"/>
    </xf>
    <xf numFmtId="188" fontId="18" fillId="80" borderId="33" xfId="415" applyNumberFormat="1" applyFont="1" applyFill="1" applyBorder="1" applyAlignment="1" applyProtection="1">
      <alignment horizontal="center" vertical="center"/>
      <protection locked="0"/>
    </xf>
    <xf numFmtId="3" fontId="18" fillId="80" borderId="33" xfId="415" applyNumberFormat="1" applyFont="1" applyFill="1" applyBorder="1" applyAlignment="1" applyProtection="1">
      <alignment horizontal="center" vertical="center"/>
      <protection locked="0"/>
    </xf>
    <xf numFmtId="3" fontId="19" fillId="80" borderId="33" xfId="402" applyNumberFormat="1" applyFont="1" applyFill="1" applyBorder="1" applyAlignment="1">
      <alignment horizontal="center" vertical="center"/>
      <protection/>
    </xf>
    <xf numFmtId="1" fontId="13" fillId="80" borderId="33" xfId="415" applyNumberFormat="1" applyFont="1" applyFill="1" applyBorder="1" applyAlignment="1" applyProtection="1">
      <alignment horizontal="center"/>
      <protection locked="0"/>
    </xf>
    <xf numFmtId="1" fontId="21" fillId="80" borderId="0" xfId="415" applyNumberFormat="1" applyFont="1" applyFill="1" applyBorder="1" applyProtection="1">
      <alignment/>
      <protection locked="0"/>
    </xf>
    <xf numFmtId="1" fontId="2" fillId="80" borderId="0" xfId="415" applyNumberFormat="1" applyFont="1" applyFill="1" applyBorder="1" applyProtection="1">
      <alignment/>
      <protection locked="0"/>
    </xf>
    <xf numFmtId="1" fontId="2" fillId="80" borderId="0" xfId="415" applyNumberFormat="1" applyFont="1" applyFill="1" applyProtection="1">
      <alignment/>
      <protection locked="0"/>
    </xf>
    <xf numFmtId="49" fontId="6" fillId="0" borderId="37" xfId="413" applyNumberFormat="1" applyFont="1" applyFill="1" applyBorder="1" applyAlignment="1">
      <alignment horizontal="center" vertical="center"/>
      <protection/>
    </xf>
    <xf numFmtId="0" fontId="71" fillId="22" borderId="33" xfId="414" applyFont="1" applyFill="1" applyBorder="1" applyAlignment="1">
      <alignment horizontal="left" vertical="center" wrapText="1" indent="3"/>
      <protection/>
    </xf>
    <xf numFmtId="0" fontId="10" fillId="22" borderId="33" xfId="414" applyFont="1" applyFill="1" applyBorder="1" applyAlignment="1">
      <alignment horizontal="left" vertical="center" wrapText="1" indent="3"/>
      <protection/>
    </xf>
    <xf numFmtId="3" fontId="4" fillId="22" borderId="37" xfId="413" applyNumberFormat="1" applyFont="1" applyFill="1" applyBorder="1" applyAlignment="1">
      <alignment horizontal="center" vertical="center" wrapText="1"/>
      <protection/>
    </xf>
    <xf numFmtId="49" fontId="6" fillId="22" borderId="33" xfId="413" applyNumberFormat="1" applyFont="1" applyFill="1" applyBorder="1" applyAlignment="1">
      <alignment horizontal="center" vertical="center"/>
      <protection/>
    </xf>
    <xf numFmtId="3" fontId="4" fillId="22" borderId="37" xfId="414" applyNumberFormat="1" applyFont="1" applyFill="1" applyBorder="1" applyAlignment="1">
      <alignment horizontal="center" vertical="center" wrapText="1"/>
      <protection/>
    </xf>
    <xf numFmtId="3" fontId="96" fillId="22" borderId="37" xfId="413" applyNumberFormat="1" applyFont="1" applyFill="1" applyBorder="1" applyAlignment="1">
      <alignment horizontal="center" vertical="center" wrapText="1"/>
      <protection/>
    </xf>
    <xf numFmtId="189" fontId="6" fillId="22" borderId="33" xfId="413" applyNumberFormat="1" applyFont="1" applyFill="1" applyBorder="1" applyAlignment="1">
      <alignment horizontal="center" vertical="center"/>
      <protection/>
    </xf>
    <xf numFmtId="3" fontId="6" fillId="22" borderId="33" xfId="413" applyNumberFormat="1" applyFont="1" applyFill="1" applyBorder="1" applyAlignment="1">
      <alignment horizontal="center" vertical="center"/>
      <protection/>
    </xf>
    <xf numFmtId="3" fontId="4" fillId="22" borderId="33" xfId="413" applyNumberFormat="1" applyFont="1" applyFill="1" applyBorder="1" applyAlignment="1">
      <alignment horizontal="center" vertical="center" wrapText="1"/>
      <protection/>
    </xf>
    <xf numFmtId="3" fontId="4" fillId="22" borderId="33" xfId="414" applyNumberFormat="1" applyFont="1" applyFill="1" applyBorder="1" applyAlignment="1">
      <alignment horizontal="center" vertical="center" wrapText="1"/>
      <protection/>
    </xf>
    <xf numFmtId="189" fontId="6" fillId="22" borderId="37" xfId="413" applyNumberFormat="1" applyFont="1" applyFill="1" applyBorder="1" applyAlignment="1">
      <alignment horizontal="center" vertical="center"/>
      <protection/>
    </xf>
    <xf numFmtId="3" fontId="6" fillId="22" borderId="37" xfId="413" applyNumberFormat="1" applyFont="1" applyFill="1" applyBorder="1" applyAlignment="1">
      <alignment horizontal="center" vertical="center"/>
      <protection/>
    </xf>
    <xf numFmtId="0" fontId="96" fillId="0" borderId="53" xfId="0" applyFont="1" applyBorder="1" applyAlignment="1">
      <alignment horizontal="center" vertical="center" wrapText="1"/>
    </xf>
    <xf numFmtId="0" fontId="96" fillId="0" borderId="55" xfId="0" applyFont="1" applyBorder="1" applyAlignment="1">
      <alignment horizontal="center" vertical="center" wrapText="1"/>
    </xf>
    <xf numFmtId="0" fontId="96" fillId="0" borderId="37" xfId="0" applyFont="1" applyBorder="1" applyAlignment="1">
      <alignment horizontal="center" vertical="center" wrapText="1"/>
    </xf>
    <xf numFmtId="0" fontId="99" fillId="0" borderId="53" xfId="0" applyFont="1" applyBorder="1" applyAlignment="1">
      <alignment horizontal="center" vertical="center"/>
    </xf>
    <xf numFmtId="0" fontId="99" fillId="0" borderId="55" xfId="0" applyFont="1" applyBorder="1" applyAlignment="1">
      <alignment horizontal="center" vertical="center"/>
    </xf>
    <xf numFmtId="0" fontId="99" fillId="0" borderId="37" xfId="0" applyFont="1" applyBorder="1" applyAlignment="1">
      <alignment horizontal="center" vertical="center"/>
    </xf>
    <xf numFmtId="0" fontId="100" fillId="0" borderId="53" xfId="0" applyFont="1" applyBorder="1" applyAlignment="1">
      <alignment horizontal="center" vertical="center"/>
    </xf>
    <xf numFmtId="0" fontId="100" fillId="0" borderId="55" xfId="0" applyFont="1" applyBorder="1" applyAlignment="1">
      <alignment horizontal="center" vertical="center"/>
    </xf>
    <xf numFmtId="0" fontId="100" fillId="0" borderId="37" xfId="0" applyFont="1" applyBorder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69" fillId="0" borderId="0" xfId="419" applyFont="1" applyFill="1" applyBorder="1" applyAlignment="1">
      <alignment horizontal="center" vertical="top" wrapText="1"/>
      <protection/>
    </xf>
    <xf numFmtId="0" fontId="24" fillId="0" borderId="0" xfId="410" applyFont="1" applyAlignment="1">
      <alignment horizontal="center" vertical="center" wrapText="1"/>
      <protection/>
    </xf>
    <xf numFmtId="0" fontId="70" fillId="0" borderId="56" xfId="419" applyFont="1" applyFill="1" applyBorder="1" applyAlignment="1">
      <alignment horizontal="center" vertical="center" wrapText="1"/>
      <protection/>
    </xf>
    <xf numFmtId="0" fontId="25" fillId="0" borderId="57" xfId="410" applyFont="1" applyFill="1" applyBorder="1" applyAlignment="1">
      <alignment horizontal="center" vertical="center" wrapText="1"/>
      <protection/>
    </xf>
    <xf numFmtId="0" fontId="25" fillId="0" borderId="58" xfId="410" applyFont="1" applyFill="1" applyBorder="1" applyAlignment="1">
      <alignment horizontal="center" vertical="center" wrapText="1"/>
      <protection/>
    </xf>
    <xf numFmtId="0" fontId="36" fillId="0" borderId="0" xfId="418" applyFont="1" applyFill="1" applyAlignment="1">
      <alignment horizontal="center" vertical="top" wrapText="1"/>
      <protection/>
    </xf>
    <xf numFmtId="0" fontId="36" fillId="0" borderId="33" xfId="418" applyFont="1" applyFill="1" applyBorder="1" applyAlignment="1">
      <alignment horizontal="center" vertical="top" wrapText="1"/>
      <protection/>
    </xf>
    <xf numFmtId="0" fontId="37" fillId="80" borderId="33" xfId="418" applyFont="1" applyFill="1" applyBorder="1" applyAlignment="1">
      <alignment horizontal="center" vertical="center" wrapText="1"/>
      <protection/>
    </xf>
    <xf numFmtId="0" fontId="37" fillId="0" borderId="33" xfId="418" applyFont="1" applyBorder="1" applyAlignment="1">
      <alignment horizontal="center" vertical="center" wrapText="1"/>
      <protection/>
    </xf>
    <xf numFmtId="0" fontId="24" fillId="0" borderId="0" xfId="420" applyFont="1" applyFill="1" applyAlignment="1">
      <alignment horizontal="center" vertical="center" wrapText="1"/>
      <protection/>
    </xf>
    <xf numFmtId="0" fontId="26" fillId="0" borderId="0" xfId="420" applyFont="1" applyFill="1" applyAlignment="1">
      <alignment horizontal="center" vertical="center"/>
      <protection/>
    </xf>
    <xf numFmtId="0" fontId="27" fillId="0" borderId="33" xfId="420" applyFont="1" applyFill="1" applyBorder="1" applyAlignment="1">
      <alignment horizontal="center"/>
      <protection/>
    </xf>
    <xf numFmtId="14" fontId="28" fillId="0" borderId="33" xfId="386" applyNumberFormat="1" applyFont="1" applyBorder="1" applyAlignment="1">
      <alignment horizontal="center" vertical="center" wrapText="1"/>
      <protection/>
    </xf>
    <xf numFmtId="0" fontId="31" fillId="0" borderId="0" xfId="420" applyFont="1" applyFill="1" applyAlignment="1">
      <alignment horizontal="center" wrapText="1"/>
      <protection/>
    </xf>
    <xf numFmtId="0" fontId="26" fillId="0" borderId="0" xfId="420" applyFont="1" applyFill="1" applyAlignment="1">
      <alignment horizontal="center" wrapText="1"/>
      <protection/>
    </xf>
    <xf numFmtId="0" fontId="24" fillId="0" borderId="33" xfId="420" applyFont="1" applyFill="1" applyBorder="1" applyAlignment="1">
      <alignment horizontal="center" vertical="center" wrapText="1"/>
      <protection/>
    </xf>
    <xf numFmtId="0" fontId="10" fillId="0" borderId="59" xfId="412" applyFont="1" applyFill="1" applyBorder="1" applyAlignment="1">
      <alignment horizontal="left" vertical="center" wrapText="1"/>
      <protection/>
    </xf>
    <xf numFmtId="0" fontId="38" fillId="0" borderId="59" xfId="413" applyFont="1" applyFill="1" applyBorder="1" applyAlignment="1">
      <alignment horizontal="center" vertical="center" wrapText="1"/>
      <protection/>
    </xf>
    <xf numFmtId="0" fontId="38" fillId="0" borderId="26" xfId="413" applyFont="1" applyFill="1" applyBorder="1" applyAlignment="1">
      <alignment horizontal="center" vertical="center" wrapText="1"/>
      <protection/>
    </xf>
    <xf numFmtId="0" fontId="4" fillId="0" borderId="33" xfId="413" applyFont="1" applyFill="1" applyBorder="1" applyAlignment="1">
      <alignment horizontal="center" vertical="center" wrapText="1"/>
      <protection/>
    </xf>
    <xf numFmtId="0" fontId="6" fillId="0" borderId="32" xfId="413" applyFont="1" applyFill="1" applyBorder="1" applyAlignment="1">
      <alignment horizontal="center" vertical="center"/>
      <protection/>
    </xf>
    <xf numFmtId="0" fontId="6" fillId="0" borderId="35" xfId="413" applyFont="1" applyFill="1" applyBorder="1" applyAlignment="1">
      <alignment horizontal="center" vertical="center"/>
      <protection/>
    </xf>
    <xf numFmtId="0" fontId="37" fillId="0" borderId="0" xfId="414" applyFont="1" applyAlignment="1">
      <alignment horizontal="center" vertical="center"/>
      <protection/>
    </xf>
    <xf numFmtId="0" fontId="37" fillId="0" borderId="26" xfId="413" applyFont="1" applyFill="1" applyBorder="1" applyAlignment="1">
      <alignment horizontal="center" vertical="center" wrapText="1"/>
      <protection/>
    </xf>
    <xf numFmtId="0" fontId="6" fillId="0" borderId="33" xfId="413" applyFont="1" applyFill="1" applyBorder="1" applyAlignment="1">
      <alignment horizontal="center" vertical="center"/>
      <protection/>
    </xf>
    <xf numFmtId="1" fontId="7" fillId="80" borderId="26" xfId="415" applyNumberFormat="1" applyFont="1" applyFill="1" applyBorder="1" applyAlignment="1" applyProtection="1">
      <alignment horizontal="center"/>
      <protection locked="0"/>
    </xf>
    <xf numFmtId="1" fontId="15" fillId="0" borderId="53" xfId="415" applyNumberFormat="1" applyFont="1" applyFill="1" applyBorder="1" applyAlignment="1" applyProtection="1">
      <alignment horizontal="center" vertical="center" wrapText="1"/>
      <protection/>
    </xf>
    <xf numFmtId="1" fontId="15" fillId="0" borderId="37" xfId="415" applyNumberFormat="1" applyFont="1" applyFill="1" applyBorder="1" applyAlignment="1" applyProtection="1">
      <alignment horizontal="center" vertical="center" wrapText="1"/>
      <protection/>
    </xf>
    <xf numFmtId="1" fontId="16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3" xfId="415" applyNumberFormat="1" applyFont="1" applyFill="1" applyBorder="1" applyAlignment="1" applyProtection="1">
      <alignment horizontal="center" vertical="center" wrapText="1"/>
      <protection/>
    </xf>
    <xf numFmtId="1" fontId="6" fillId="0" borderId="33" xfId="415" applyNumberFormat="1" applyFont="1" applyFill="1" applyBorder="1" applyAlignment="1" applyProtection="1">
      <alignment horizontal="center" vertical="center" wrapText="1"/>
      <protection/>
    </xf>
    <xf numFmtId="1" fontId="14" fillId="0" borderId="60" xfId="415" applyNumberFormat="1" applyFont="1" applyFill="1" applyBorder="1" applyAlignment="1" applyProtection="1">
      <alignment horizontal="center" vertical="center" wrapText="1"/>
      <protection/>
    </xf>
    <xf numFmtId="1" fontId="14" fillId="0" borderId="59" xfId="415" applyNumberFormat="1" applyFont="1" applyFill="1" applyBorder="1" applyAlignment="1" applyProtection="1">
      <alignment horizontal="center" vertical="center" wrapText="1"/>
      <protection/>
    </xf>
    <xf numFmtId="1" fontId="14" fillId="0" borderId="61" xfId="415" applyNumberFormat="1" applyFont="1" applyFill="1" applyBorder="1" applyAlignment="1" applyProtection="1">
      <alignment horizontal="center" vertical="center" wrapText="1"/>
      <protection/>
    </xf>
    <xf numFmtId="1" fontId="14" fillId="0" borderId="29" xfId="415" applyNumberFormat="1" applyFont="1" applyFill="1" applyBorder="1" applyAlignment="1" applyProtection="1">
      <alignment horizontal="center" vertical="center" wrapText="1"/>
      <protection/>
    </xf>
    <xf numFmtId="1" fontId="14" fillId="0" borderId="0" xfId="415" applyNumberFormat="1" applyFont="1" applyFill="1" applyBorder="1" applyAlignment="1" applyProtection="1">
      <alignment horizontal="center" vertical="center" wrapText="1"/>
      <protection/>
    </xf>
    <xf numFmtId="1" fontId="14" fillId="0" borderId="62" xfId="415" applyNumberFormat="1" applyFont="1" applyFill="1" applyBorder="1" applyAlignment="1" applyProtection="1">
      <alignment horizontal="center" vertical="center" wrapText="1"/>
      <protection/>
    </xf>
    <xf numFmtId="1" fontId="14" fillId="0" borderId="30" xfId="415" applyNumberFormat="1" applyFont="1" applyFill="1" applyBorder="1" applyAlignment="1" applyProtection="1">
      <alignment horizontal="center" vertical="center" wrapText="1"/>
      <protection/>
    </xf>
    <xf numFmtId="1" fontId="14" fillId="0" borderId="26" xfId="415" applyNumberFormat="1" applyFont="1" applyFill="1" applyBorder="1" applyAlignment="1" applyProtection="1">
      <alignment horizontal="center" vertical="center" wrapText="1"/>
      <protection/>
    </xf>
    <xf numFmtId="1" fontId="14" fillId="0" borderId="36" xfId="415" applyNumberFormat="1" applyFont="1" applyFill="1" applyBorder="1" applyAlignment="1" applyProtection="1">
      <alignment horizontal="center" vertical="center" wrapText="1"/>
      <protection/>
    </xf>
    <xf numFmtId="1" fontId="13" fillId="0" borderId="60" xfId="415" applyNumberFormat="1" applyFont="1" applyFill="1" applyBorder="1" applyAlignment="1" applyProtection="1">
      <alignment horizontal="center" vertical="center" wrapText="1"/>
      <protection/>
    </xf>
    <xf numFmtId="1" fontId="13" fillId="0" borderId="59" xfId="415" applyNumberFormat="1" applyFont="1" applyFill="1" applyBorder="1" applyAlignment="1" applyProtection="1">
      <alignment horizontal="center" vertical="center" wrapText="1"/>
      <protection/>
    </xf>
    <xf numFmtId="1" fontId="13" fillId="0" borderId="61" xfId="415" applyNumberFormat="1" applyFont="1" applyFill="1" applyBorder="1" applyAlignment="1" applyProtection="1">
      <alignment horizontal="center" vertical="center" wrapText="1"/>
      <protection/>
    </xf>
    <xf numFmtId="1" fontId="13" fillId="0" borderId="29" xfId="415" applyNumberFormat="1" applyFont="1" applyFill="1" applyBorder="1" applyAlignment="1" applyProtection="1">
      <alignment horizontal="center" vertical="center" wrapText="1"/>
      <protection/>
    </xf>
    <xf numFmtId="1" fontId="13" fillId="0" borderId="0" xfId="415" applyNumberFormat="1" applyFont="1" applyFill="1" applyBorder="1" applyAlignment="1" applyProtection="1">
      <alignment horizontal="center" vertical="center" wrapText="1"/>
      <protection/>
    </xf>
    <xf numFmtId="1" fontId="13" fillId="0" borderId="62" xfId="415" applyNumberFormat="1" applyFont="1" applyFill="1" applyBorder="1" applyAlignment="1" applyProtection="1">
      <alignment horizontal="center" vertical="center" wrapText="1"/>
      <protection/>
    </xf>
    <xf numFmtId="1" fontId="13" fillId="0" borderId="30" xfId="415" applyNumberFormat="1" applyFont="1" applyFill="1" applyBorder="1" applyAlignment="1" applyProtection="1">
      <alignment horizontal="center" vertical="center" wrapText="1"/>
      <protection/>
    </xf>
    <xf numFmtId="1" fontId="13" fillId="0" borderId="26" xfId="415" applyNumberFormat="1" applyFont="1" applyFill="1" applyBorder="1" applyAlignment="1" applyProtection="1">
      <alignment horizontal="center" vertical="center" wrapText="1"/>
      <protection/>
    </xf>
    <xf numFmtId="1" fontId="13" fillId="0" borderId="36" xfId="415" applyNumberFormat="1" applyFont="1" applyFill="1" applyBorder="1" applyAlignment="1" applyProtection="1">
      <alignment horizontal="center" vertical="center" wrapText="1"/>
      <protection/>
    </xf>
    <xf numFmtId="1" fontId="13" fillId="0" borderId="29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62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6" xfId="415" applyNumberFormat="1" applyFont="1" applyFill="1" applyBorder="1" applyAlignment="1" applyProtection="1">
      <alignment horizontal="center" vertical="center" wrapText="1"/>
      <protection locked="0"/>
    </xf>
    <xf numFmtId="1" fontId="13" fillId="80" borderId="60" xfId="415" applyNumberFormat="1" applyFont="1" applyFill="1" applyBorder="1" applyAlignment="1" applyProtection="1">
      <alignment horizontal="center" vertical="center" wrapText="1"/>
      <protection/>
    </xf>
    <xf numFmtId="1" fontId="13" fillId="80" borderId="59" xfId="415" applyNumberFormat="1" applyFont="1" applyFill="1" applyBorder="1" applyAlignment="1" applyProtection="1">
      <alignment horizontal="center" vertical="center" wrapText="1"/>
      <protection/>
    </xf>
    <xf numFmtId="1" fontId="13" fillId="80" borderId="61" xfId="415" applyNumberFormat="1" applyFont="1" applyFill="1" applyBorder="1" applyAlignment="1" applyProtection="1">
      <alignment horizontal="center" vertical="center" wrapText="1"/>
      <protection/>
    </xf>
    <xf numFmtId="1" fontId="13" fillId="80" borderId="29" xfId="415" applyNumberFormat="1" applyFont="1" applyFill="1" applyBorder="1" applyAlignment="1" applyProtection="1">
      <alignment horizontal="center" vertical="center" wrapText="1"/>
      <protection/>
    </xf>
    <xf numFmtId="1" fontId="13" fillId="80" borderId="0" xfId="415" applyNumberFormat="1" applyFont="1" applyFill="1" applyBorder="1" applyAlignment="1" applyProtection="1">
      <alignment horizontal="center" vertical="center" wrapText="1"/>
      <protection/>
    </xf>
    <xf numFmtId="1" fontId="13" fillId="80" borderId="62" xfId="415" applyNumberFormat="1" applyFont="1" applyFill="1" applyBorder="1" applyAlignment="1" applyProtection="1">
      <alignment horizontal="center" vertical="center" wrapText="1"/>
      <protection/>
    </xf>
    <xf numFmtId="1" fontId="13" fillId="80" borderId="30" xfId="415" applyNumberFormat="1" applyFont="1" applyFill="1" applyBorder="1" applyAlignment="1" applyProtection="1">
      <alignment horizontal="center" vertical="center" wrapText="1"/>
      <protection/>
    </xf>
    <xf numFmtId="1" fontId="13" fillId="80" borderId="26" xfId="415" applyNumberFormat="1" applyFont="1" applyFill="1" applyBorder="1" applyAlignment="1" applyProtection="1">
      <alignment horizontal="center" vertical="center" wrapText="1"/>
      <protection/>
    </xf>
    <xf numFmtId="1" fontId="13" fillId="80" borderId="36" xfId="415" applyNumberFormat="1" applyFont="1" applyFill="1" applyBorder="1" applyAlignment="1" applyProtection="1">
      <alignment horizontal="center" vertical="center" wrapText="1"/>
      <protection/>
    </xf>
    <xf numFmtId="1" fontId="13" fillId="0" borderId="33" xfId="415" applyNumberFormat="1" applyFont="1" applyFill="1" applyBorder="1" applyAlignment="1" applyProtection="1">
      <alignment horizontal="center" vertical="center" wrapText="1"/>
      <protection/>
    </xf>
    <xf numFmtId="1" fontId="13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3" fillId="80" borderId="33" xfId="415" applyNumberFormat="1" applyFont="1" applyFill="1" applyBorder="1" applyAlignment="1" applyProtection="1">
      <alignment horizontal="center" vertical="center" wrapText="1"/>
      <protection/>
    </xf>
    <xf numFmtId="1" fontId="16" fillId="0" borderId="32" xfId="415" applyNumberFormat="1" applyFont="1" applyFill="1" applyBorder="1" applyAlignment="1" applyProtection="1">
      <alignment horizontal="center" vertical="center" wrapText="1"/>
      <protection/>
    </xf>
    <xf numFmtId="1" fontId="16" fillId="0" borderId="35" xfId="415" applyNumberFormat="1" applyFont="1" applyFill="1" applyBorder="1" applyAlignment="1" applyProtection="1">
      <alignment horizontal="center" vertical="center" wrapText="1"/>
      <protection/>
    </xf>
    <xf numFmtId="1" fontId="16" fillId="80" borderId="33" xfId="415" applyNumberFormat="1" applyFont="1" applyFill="1" applyBorder="1" applyAlignment="1" applyProtection="1">
      <alignment horizontal="center" vertical="center" wrapText="1"/>
      <protection/>
    </xf>
    <xf numFmtId="1" fontId="17" fillId="0" borderId="33" xfId="415" applyNumberFormat="1" applyFont="1" applyFill="1" applyBorder="1" applyAlignment="1" applyProtection="1">
      <alignment horizontal="center" vertical="center" wrapText="1"/>
      <protection/>
    </xf>
    <xf numFmtId="1" fontId="15" fillId="80" borderId="53" xfId="415" applyNumberFormat="1" applyFont="1" applyFill="1" applyBorder="1" applyAlignment="1" applyProtection="1">
      <alignment horizontal="center" vertical="center" wrapText="1"/>
      <protection/>
    </xf>
    <xf numFmtId="1" fontId="15" fillId="80" borderId="37" xfId="415" applyNumberFormat="1" applyFont="1" applyFill="1" applyBorder="1" applyAlignment="1" applyProtection="1">
      <alignment horizontal="center" vertical="center" wrapText="1"/>
      <protection/>
    </xf>
    <xf numFmtId="1" fontId="12" fillId="0" borderId="32" xfId="415" applyNumberFormat="1" applyFont="1" applyFill="1" applyBorder="1" applyAlignment="1" applyProtection="1">
      <alignment horizontal="center" vertical="center" wrapText="1"/>
      <protection/>
    </xf>
    <xf numFmtId="1" fontId="12" fillId="0" borderId="35" xfId="415" applyNumberFormat="1" applyFont="1" applyFill="1" applyBorder="1" applyAlignment="1" applyProtection="1">
      <alignment horizontal="center" vertical="center" wrapText="1"/>
      <protection/>
    </xf>
    <xf numFmtId="1" fontId="7" fillId="0" borderId="0" xfId="415" applyNumberFormat="1" applyFont="1" applyFill="1" applyBorder="1" applyAlignment="1" applyProtection="1">
      <alignment horizontal="center"/>
      <protection locked="0"/>
    </xf>
    <xf numFmtId="1" fontId="7" fillId="0" borderId="26" xfId="415" applyNumberFormat="1" applyFont="1" applyFill="1" applyBorder="1" applyAlignment="1" applyProtection="1">
      <alignment horizontal="center"/>
      <protection locked="0"/>
    </xf>
    <xf numFmtId="1" fontId="13" fillId="80" borderId="32" xfId="415" applyNumberFormat="1" applyFont="1" applyFill="1" applyBorder="1" applyAlignment="1" applyProtection="1">
      <alignment horizontal="left" vertical="center" wrapText="1"/>
      <protection/>
    </xf>
    <xf numFmtId="1" fontId="13" fillId="80" borderId="31" xfId="415" applyNumberFormat="1" applyFont="1" applyFill="1" applyBorder="1" applyAlignment="1" applyProtection="1">
      <alignment horizontal="left" vertical="center" wrapText="1"/>
      <protection/>
    </xf>
    <xf numFmtId="1" fontId="13" fillId="80" borderId="35" xfId="415" applyNumberFormat="1" applyFont="1" applyFill="1" applyBorder="1" applyAlignment="1" applyProtection="1">
      <alignment horizontal="left" vertical="center" wrapText="1"/>
      <protection/>
    </xf>
    <xf numFmtId="1" fontId="36" fillId="0" borderId="0" xfId="415" applyNumberFormat="1" applyFont="1" applyFill="1" applyAlignment="1" applyProtection="1">
      <alignment horizontal="center"/>
      <protection locked="0"/>
    </xf>
    <xf numFmtId="1" fontId="36" fillId="0" borderId="26" xfId="415" applyNumberFormat="1" applyFont="1" applyFill="1" applyBorder="1" applyAlignment="1" applyProtection="1">
      <alignment horizontal="center"/>
      <protection locked="0"/>
    </xf>
    <xf numFmtId="1" fontId="2" fillId="0" borderId="53" xfId="415" applyNumberFormat="1" applyFont="1" applyFill="1" applyBorder="1" applyAlignment="1" applyProtection="1">
      <alignment horizontal="center"/>
      <protection/>
    </xf>
    <xf numFmtId="1" fontId="2" fillId="0" borderId="55" xfId="415" applyNumberFormat="1" applyFont="1" applyFill="1" applyBorder="1" applyAlignment="1" applyProtection="1">
      <alignment horizontal="center"/>
      <protection/>
    </xf>
    <xf numFmtId="1" fontId="2" fillId="0" borderId="37" xfId="415" applyNumberFormat="1" applyFont="1" applyFill="1" applyBorder="1" applyAlignment="1" applyProtection="1">
      <alignment horizontal="center"/>
      <protection/>
    </xf>
    <xf numFmtId="1" fontId="12" fillId="0" borderId="33" xfId="415" applyNumberFormat="1" applyFont="1" applyFill="1" applyBorder="1" applyAlignment="1" applyProtection="1">
      <alignment horizontal="center" wrapText="1"/>
      <protection locked="0"/>
    </xf>
  </cellXfs>
  <cellStyles count="442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2" xfId="21"/>
    <cellStyle name="20% - Accent2 2" xfId="22"/>
    <cellStyle name="20% - Accent2 3" xfId="23"/>
    <cellStyle name="20% - Accent2 4" xfId="24"/>
    <cellStyle name="20% - Accent2 5" xfId="25"/>
    <cellStyle name="20% - Accent2 6" xfId="26"/>
    <cellStyle name="20% - Accent3" xfId="27"/>
    <cellStyle name="20% - Accent3 2" xfId="28"/>
    <cellStyle name="20% - Accent3 3" xfId="29"/>
    <cellStyle name="20% - Accent3 4" xfId="30"/>
    <cellStyle name="20% - Accent3 5" xfId="31"/>
    <cellStyle name="20% - Accent3 6" xfId="32"/>
    <cellStyle name="20% - Accent4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5" xfId="39"/>
    <cellStyle name="20% - Accent5 2" xfId="40"/>
    <cellStyle name="20% - Accent5 3" xfId="41"/>
    <cellStyle name="20% - Accent5 4" xfId="42"/>
    <cellStyle name="20% - Accent5 5" xfId="43"/>
    <cellStyle name="20% - Accent5 6" xfId="44"/>
    <cellStyle name="20% - Accent6" xfId="45"/>
    <cellStyle name="20% - Accent6 2" xfId="46"/>
    <cellStyle name="20% - Accent6 3" xfId="47"/>
    <cellStyle name="20% - Accent6 4" xfId="48"/>
    <cellStyle name="20% - Accent6 5" xfId="49"/>
    <cellStyle name="20% - Accent6 6" xfId="50"/>
    <cellStyle name="20% - Акцент1" xfId="51"/>
    <cellStyle name="20% — акцент1" xfId="52"/>
    <cellStyle name="20% - Акцент1 2" xfId="53"/>
    <cellStyle name="20% - Акцент1 2 2" xfId="54"/>
    <cellStyle name="20% - Акцент1 3" xfId="55"/>
    <cellStyle name="20% - Акцент1 4" xfId="56"/>
    <cellStyle name="20% - Акцент2" xfId="57"/>
    <cellStyle name="20% — акцент2" xfId="58"/>
    <cellStyle name="20% - Акцент2 2" xfId="59"/>
    <cellStyle name="20% - Акцент2 2 2" xfId="60"/>
    <cellStyle name="20% - Акцент2 3" xfId="61"/>
    <cellStyle name="20% - Акцент2 4" xfId="62"/>
    <cellStyle name="20% - Акцент3" xfId="63"/>
    <cellStyle name="20% — акцент3" xfId="64"/>
    <cellStyle name="20% - Акцент3 2" xfId="65"/>
    <cellStyle name="20% - Акцент3 2 2" xfId="66"/>
    <cellStyle name="20% - Акцент3 3" xfId="67"/>
    <cellStyle name="20% - Акцент3 4" xfId="68"/>
    <cellStyle name="20% - Акцент4" xfId="69"/>
    <cellStyle name="20% — акцент4" xfId="70"/>
    <cellStyle name="20% - Акцент4 2" xfId="71"/>
    <cellStyle name="20% - Акцент4 2 2" xfId="72"/>
    <cellStyle name="20% - Акцент4 3" xfId="73"/>
    <cellStyle name="20% - Акцент4 4" xfId="74"/>
    <cellStyle name="20% - Акцент5" xfId="75"/>
    <cellStyle name="20% — акцент5" xfId="76"/>
    <cellStyle name="20% - Акцент5 2" xfId="77"/>
    <cellStyle name="20% - Акцент5 2 2" xfId="78"/>
    <cellStyle name="20% - Акцент5 3" xfId="79"/>
    <cellStyle name="20% - Акцент5 4" xfId="80"/>
    <cellStyle name="20% - Акцент6" xfId="81"/>
    <cellStyle name="20% — акцент6" xfId="82"/>
    <cellStyle name="20% - Акцент6 2" xfId="83"/>
    <cellStyle name="20% - Акцент6 2 2" xfId="84"/>
    <cellStyle name="20% - Акцент6 3" xfId="85"/>
    <cellStyle name="20% - Акцент6 4" xfId="86"/>
    <cellStyle name="20% – Акцентування1" xfId="87"/>
    <cellStyle name="20% – Акцентування1 2" xfId="88"/>
    <cellStyle name="20% – Акцентування1 3" xfId="89"/>
    <cellStyle name="20% – Акцентування1 4" xfId="90"/>
    <cellStyle name="20% – Акцентування2" xfId="91"/>
    <cellStyle name="20% – Акцентування2 2" xfId="92"/>
    <cellStyle name="20% – Акцентування2 3" xfId="93"/>
    <cellStyle name="20% – Акцентування2 4" xfId="94"/>
    <cellStyle name="20% – Акцентування3" xfId="95"/>
    <cellStyle name="20% – Акцентування3 2" xfId="96"/>
    <cellStyle name="20% – Акцентування3 3" xfId="97"/>
    <cellStyle name="20% – Акцентування3 4" xfId="98"/>
    <cellStyle name="20% – Акцентування4" xfId="99"/>
    <cellStyle name="20% – Акцентування4 2" xfId="100"/>
    <cellStyle name="20% – Акцентування4 3" xfId="101"/>
    <cellStyle name="20% – Акцентування4 4" xfId="102"/>
    <cellStyle name="20% – Акцентування5" xfId="103"/>
    <cellStyle name="20% – Акцентування5 2" xfId="104"/>
    <cellStyle name="20% – Акцентування5 3" xfId="105"/>
    <cellStyle name="20% – Акцентування5 4" xfId="106"/>
    <cellStyle name="20% – Акцентування6" xfId="107"/>
    <cellStyle name="20% – Акцентування6 2" xfId="108"/>
    <cellStyle name="20% – Акцентування6 3" xfId="109"/>
    <cellStyle name="20% – Акцентування6 4" xfId="110"/>
    <cellStyle name="40% - Accent1" xfId="111"/>
    <cellStyle name="40% - Accent1 2" xfId="112"/>
    <cellStyle name="40% - Accent1 3" xfId="113"/>
    <cellStyle name="40% - Accent1 4" xfId="114"/>
    <cellStyle name="40% - Accent1 5" xfId="115"/>
    <cellStyle name="40% - Accent2" xfId="116"/>
    <cellStyle name="40% - Accent2 2" xfId="117"/>
    <cellStyle name="40% - Accent2 3" xfId="118"/>
    <cellStyle name="40% - Accent2 4" xfId="119"/>
    <cellStyle name="40% - Accent2 5" xfId="120"/>
    <cellStyle name="40% - Accent2 6" xfId="121"/>
    <cellStyle name="40% - Accent3" xfId="122"/>
    <cellStyle name="40% - Accent3 2" xfId="123"/>
    <cellStyle name="40% - Accent3 3" xfId="124"/>
    <cellStyle name="40% - Accent3 4" xfId="125"/>
    <cellStyle name="40% - Accent3 5" xfId="126"/>
    <cellStyle name="40% - Accent3 6" xfId="127"/>
    <cellStyle name="40% - Accent4" xfId="128"/>
    <cellStyle name="40% - Accent4 2" xfId="129"/>
    <cellStyle name="40% - Accent4 3" xfId="130"/>
    <cellStyle name="40% - Accent4 4" xfId="131"/>
    <cellStyle name="40% - Accent4 5" xfId="132"/>
    <cellStyle name="40% - Accent4 6" xfId="133"/>
    <cellStyle name="40% - Accent5" xfId="134"/>
    <cellStyle name="40% - Accent5 2" xfId="135"/>
    <cellStyle name="40% - Accent5 3" xfId="136"/>
    <cellStyle name="40% - Accent5 4" xfId="137"/>
    <cellStyle name="40% - Accent5 5" xfId="138"/>
    <cellStyle name="40% - Accent6" xfId="139"/>
    <cellStyle name="40% - Accent6 2" xfId="140"/>
    <cellStyle name="40% - Accent6 3" xfId="141"/>
    <cellStyle name="40% - Accent6 4" xfId="142"/>
    <cellStyle name="40% - Accent6 5" xfId="143"/>
    <cellStyle name="40% - Accent6 6" xfId="144"/>
    <cellStyle name="40% - Акцент1" xfId="145"/>
    <cellStyle name="40% — акцент1" xfId="146"/>
    <cellStyle name="40% - Акцент1 2" xfId="147"/>
    <cellStyle name="40% - Акцент1 2 2" xfId="148"/>
    <cellStyle name="40% - Акцент1 3" xfId="149"/>
    <cellStyle name="40% - Акцент1 4" xfId="150"/>
    <cellStyle name="40% - Акцент2" xfId="151"/>
    <cellStyle name="40% — акцент2" xfId="152"/>
    <cellStyle name="40% - Акцент2 2" xfId="153"/>
    <cellStyle name="40% - Акцент2 2 2" xfId="154"/>
    <cellStyle name="40% - Акцент2 3" xfId="155"/>
    <cellStyle name="40% - Акцент2 4" xfId="156"/>
    <cellStyle name="40% - Акцент3" xfId="157"/>
    <cellStyle name="40% — акцент3" xfId="158"/>
    <cellStyle name="40% - Акцент3 2" xfId="159"/>
    <cellStyle name="40% - Акцент3 2 2" xfId="160"/>
    <cellStyle name="40% - Акцент3 3" xfId="161"/>
    <cellStyle name="40% - Акцент3 4" xfId="162"/>
    <cellStyle name="40% - Акцент4" xfId="163"/>
    <cellStyle name="40% — акцент4" xfId="164"/>
    <cellStyle name="40% - Акцент4 2" xfId="165"/>
    <cellStyle name="40% - Акцент4 2 2" xfId="166"/>
    <cellStyle name="40% - Акцент4 3" xfId="167"/>
    <cellStyle name="40% - Акцент4 4" xfId="168"/>
    <cellStyle name="40% - Акцент5" xfId="169"/>
    <cellStyle name="40% — акцент5" xfId="170"/>
    <cellStyle name="40% - Акцент5 2" xfId="171"/>
    <cellStyle name="40% - Акцент5 2 2" xfId="172"/>
    <cellStyle name="40% - Акцент5 3" xfId="173"/>
    <cellStyle name="40% - Акцент5 4" xfId="174"/>
    <cellStyle name="40% - Акцент6" xfId="175"/>
    <cellStyle name="40% — акцент6" xfId="176"/>
    <cellStyle name="40% - Акцент6 2" xfId="177"/>
    <cellStyle name="40% - Акцент6 2 2" xfId="178"/>
    <cellStyle name="40% - Акцент6 3" xfId="179"/>
    <cellStyle name="40% - Акцент6 4" xfId="180"/>
    <cellStyle name="40% – Акцентування1" xfId="181"/>
    <cellStyle name="40% – Акцентування1 2" xfId="182"/>
    <cellStyle name="40% – Акцентування1 3" xfId="183"/>
    <cellStyle name="40% – Акцентування1 4" xfId="184"/>
    <cellStyle name="40% – Акцентування2" xfId="185"/>
    <cellStyle name="40% – Акцентування2 2" xfId="186"/>
    <cellStyle name="40% – Акцентування2 3" xfId="187"/>
    <cellStyle name="40% – Акцентування2 4" xfId="188"/>
    <cellStyle name="40% – Акцентування3" xfId="189"/>
    <cellStyle name="40% – Акцентування3 2" xfId="190"/>
    <cellStyle name="40% – Акцентування3 3" xfId="191"/>
    <cellStyle name="40% – Акцентування3 4" xfId="192"/>
    <cellStyle name="40% – Акцентування4" xfId="193"/>
    <cellStyle name="40% – Акцентування4 2" xfId="194"/>
    <cellStyle name="40% – Акцентування4 3" xfId="195"/>
    <cellStyle name="40% – Акцентування4 4" xfId="196"/>
    <cellStyle name="40% – Акцентування5" xfId="197"/>
    <cellStyle name="40% – Акцентування5 2" xfId="198"/>
    <cellStyle name="40% – Акцентування5 3" xfId="199"/>
    <cellStyle name="40% – Акцентування5 4" xfId="200"/>
    <cellStyle name="40% – Акцентування6" xfId="201"/>
    <cellStyle name="40% – Акцентування6 2" xfId="202"/>
    <cellStyle name="40% – Акцентування6 3" xfId="203"/>
    <cellStyle name="40% – Акцентування6 4" xfId="204"/>
    <cellStyle name="60% - Accent1" xfId="205"/>
    <cellStyle name="60% - Accent1 2" xfId="206"/>
    <cellStyle name="60% - Accent1 3" xfId="207"/>
    <cellStyle name="60% - Accent1 4" xfId="208"/>
    <cellStyle name="60% - Accent2" xfId="209"/>
    <cellStyle name="60% - Accent2 2" xfId="210"/>
    <cellStyle name="60% - Accent2 3" xfId="211"/>
    <cellStyle name="60% - Accent2 4" xfId="212"/>
    <cellStyle name="60% - Accent3" xfId="213"/>
    <cellStyle name="60% - Accent3 2" xfId="214"/>
    <cellStyle name="60% - Accent3 3" xfId="215"/>
    <cellStyle name="60% - Accent3 4" xfId="216"/>
    <cellStyle name="60% - Accent4" xfId="217"/>
    <cellStyle name="60% - Accent4 2" xfId="218"/>
    <cellStyle name="60% - Accent4 3" xfId="219"/>
    <cellStyle name="60% - Accent4 4" xfId="220"/>
    <cellStyle name="60% - Accent5" xfId="221"/>
    <cellStyle name="60% - Accent5 2" xfId="222"/>
    <cellStyle name="60% - Accent5 3" xfId="223"/>
    <cellStyle name="60% - Accent6" xfId="224"/>
    <cellStyle name="60% - Accent6 2" xfId="225"/>
    <cellStyle name="60% - Accent6 3" xfId="226"/>
    <cellStyle name="60% - Accent6 4" xfId="227"/>
    <cellStyle name="60% - Акцент1" xfId="228"/>
    <cellStyle name="60% — акцент1" xfId="229"/>
    <cellStyle name="60% - Акцент1 2" xfId="230"/>
    <cellStyle name="60% - Акцент1 2 2" xfId="231"/>
    <cellStyle name="60% - Акцент1 3" xfId="232"/>
    <cellStyle name="60% - Акцент2" xfId="233"/>
    <cellStyle name="60% — акцент2" xfId="234"/>
    <cellStyle name="60% - Акцент2 2" xfId="235"/>
    <cellStyle name="60% - Акцент2 2 2" xfId="236"/>
    <cellStyle name="60% - Акцент2 3" xfId="237"/>
    <cellStyle name="60% - Акцент3" xfId="238"/>
    <cellStyle name="60% — акцент3" xfId="239"/>
    <cellStyle name="60% - Акцент3 2" xfId="240"/>
    <cellStyle name="60% - Акцент3 2 2" xfId="241"/>
    <cellStyle name="60% - Акцент3 3" xfId="242"/>
    <cellStyle name="60% - Акцент4" xfId="243"/>
    <cellStyle name="60% — акцент4" xfId="244"/>
    <cellStyle name="60% - Акцент4 2" xfId="245"/>
    <cellStyle name="60% - Акцент4 2 2" xfId="246"/>
    <cellStyle name="60% - Акцент4 3" xfId="247"/>
    <cellStyle name="60% - Акцент5" xfId="248"/>
    <cellStyle name="60% — акцент5" xfId="249"/>
    <cellStyle name="60% - Акцент5 2" xfId="250"/>
    <cellStyle name="60% - Акцент5 2 2" xfId="251"/>
    <cellStyle name="60% - Акцент5 3" xfId="252"/>
    <cellStyle name="60% - Акцент6" xfId="253"/>
    <cellStyle name="60% — акцент6" xfId="254"/>
    <cellStyle name="60% - Акцент6 2" xfId="255"/>
    <cellStyle name="60% - Акцент6 2 2" xfId="256"/>
    <cellStyle name="60% - Акцент6 3" xfId="257"/>
    <cellStyle name="60% – Акцентування1" xfId="258"/>
    <cellStyle name="60% – Акцентування1 2" xfId="259"/>
    <cellStyle name="60% – Акцентування2" xfId="260"/>
    <cellStyle name="60% – Акцентування2 2" xfId="261"/>
    <cellStyle name="60% – Акцентування3" xfId="262"/>
    <cellStyle name="60% – Акцентування3 2" xfId="263"/>
    <cellStyle name="60% – Акцентування4" xfId="264"/>
    <cellStyle name="60% – Акцентування4 2" xfId="265"/>
    <cellStyle name="60% – Акцентування5" xfId="266"/>
    <cellStyle name="60% – Акцентування5 2" xfId="267"/>
    <cellStyle name="60% – Акцентування6" xfId="268"/>
    <cellStyle name="60% – Акцентування6 2" xfId="269"/>
    <cellStyle name="Accent1" xfId="270"/>
    <cellStyle name="Accent1 2" xfId="271"/>
    <cellStyle name="Accent1 3" xfId="272"/>
    <cellStyle name="Accent1 4" xfId="273"/>
    <cellStyle name="Accent2" xfId="274"/>
    <cellStyle name="Accent2 2" xfId="275"/>
    <cellStyle name="Accent2 3" xfId="276"/>
    <cellStyle name="Accent3" xfId="277"/>
    <cellStyle name="Accent3 2" xfId="278"/>
    <cellStyle name="Accent3 3" xfId="279"/>
    <cellStyle name="Accent3 4" xfId="280"/>
    <cellStyle name="Accent4" xfId="281"/>
    <cellStyle name="Accent4 2" xfId="282"/>
    <cellStyle name="Accent4 3" xfId="283"/>
    <cellStyle name="Accent4 4" xfId="284"/>
    <cellStyle name="Accent5" xfId="285"/>
    <cellStyle name="Accent5 2" xfId="286"/>
    <cellStyle name="Accent5 3" xfId="287"/>
    <cellStyle name="Accent6" xfId="288"/>
    <cellStyle name="Accent6 2" xfId="289"/>
    <cellStyle name="Accent6 3" xfId="290"/>
    <cellStyle name="Accent6 4" xfId="291"/>
    <cellStyle name="Bad" xfId="292"/>
    <cellStyle name="Bad 2" xfId="293"/>
    <cellStyle name="Bad 3" xfId="294"/>
    <cellStyle name="Calculation" xfId="295"/>
    <cellStyle name="Calculation 2" xfId="296"/>
    <cellStyle name="Calculation 3" xfId="297"/>
    <cellStyle name="Check Cell" xfId="298"/>
    <cellStyle name="Check Cell 2" xfId="299"/>
    <cellStyle name="Explanatory Text" xfId="300"/>
    <cellStyle name="Good" xfId="301"/>
    <cellStyle name="Good 2" xfId="302"/>
    <cellStyle name="Good 3" xfId="303"/>
    <cellStyle name="Heading 1" xfId="304"/>
    <cellStyle name="Heading 1 2" xfId="305"/>
    <cellStyle name="Heading 1 3" xfId="306"/>
    <cellStyle name="Heading 2" xfId="307"/>
    <cellStyle name="Heading 2 2" xfId="308"/>
    <cellStyle name="Heading 2 3" xfId="309"/>
    <cellStyle name="Heading 3" xfId="310"/>
    <cellStyle name="Heading 3 2" xfId="311"/>
    <cellStyle name="Heading 3 3" xfId="312"/>
    <cellStyle name="Heading 4" xfId="313"/>
    <cellStyle name="Heading 4 2" xfId="314"/>
    <cellStyle name="Heading 4 3" xfId="315"/>
    <cellStyle name="Input" xfId="316"/>
    <cellStyle name="Input 2" xfId="317"/>
    <cellStyle name="Input 3" xfId="318"/>
    <cellStyle name="Linked Cell" xfId="319"/>
    <cellStyle name="Linked Cell 2" xfId="320"/>
    <cellStyle name="Neutral" xfId="321"/>
    <cellStyle name="Neutral 2" xfId="322"/>
    <cellStyle name="Neutral 3" xfId="323"/>
    <cellStyle name="Normal_Sheet1" xfId="324"/>
    <cellStyle name="Note" xfId="325"/>
    <cellStyle name="Note 2" xfId="326"/>
    <cellStyle name="Note 3" xfId="327"/>
    <cellStyle name="Note 4" xfId="328"/>
    <cellStyle name="Note 5" xfId="329"/>
    <cellStyle name="Note_СВОД_12" xfId="330"/>
    <cellStyle name="Output" xfId="331"/>
    <cellStyle name="Output 2" xfId="332"/>
    <cellStyle name="Output 3" xfId="333"/>
    <cellStyle name="Title" xfId="334"/>
    <cellStyle name="Total" xfId="335"/>
    <cellStyle name="Warning Text" xfId="336"/>
    <cellStyle name="Акцент1" xfId="337"/>
    <cellStyle name="Акцент1 2" xfId="338"/>
    <cellStyle name="Акцент1 3" xfId="339"/>
    <cellStyle name="Акцент2" xfId="340"/>
    <cellStyle name="Акцент2 2" xfId="341"/>
    <cellStyle name="Акцент2 3" xfId="342"/>
    <cellStyle name="Акцент3" xfId="343"/>
    <cellStyle name="Акцент3 2" xfId="344"/>
    <cellStyle name="Акцент3 3" xfId="345"/>
    <cellStyle name="Акцент4" xfId="346"/>
    <cellStyle name="Акцент4 2" xfId="347"/>
    <cellStyle name="Акцент4 3" xfId="348"/>
    <cellStyle name="Акцент5" xfId="349"/>
    <cellStyle name="Акцент5 2" xfId="350"/>
    <cellStyle name="Акцент5 3" xfId="351"/>
    <cellStyle name="Акцент6" xfId="352"/>
    <cellStyle name="Акцент6 2" xfId="353"/>
    <cellStyle name="Акцент6 3" xfId="354"/>
    <cellStyle name="Акцентування1" xfId="355"/>
    <cellStyle name="Акцентування1 2" xfId="356"/>
    <cellStyle name="Акцентування2" xfId="357"/>
    <cellStyle name="Акцентування2 2" xfId="358"/>
    <cellStyle name="Акцентування3" xfId="359"/>
    <cellStyle name="Акцентування3 2" xfId="360"/>
    <cellStyle name="Акцентування4" xfId="361"/>
    <cellStyle name="Акцентування4 2" xfId="362"/>
    <cellStyle name="Акцентування5" xfId="363"/>
    <cellStyle name="Акцентування5 2" xfId="364"/>
    <cellStyle name="Акцентування6" xfId="365"/>
    <cellStyle name="Акцентування6 2" xfId="366"/>
    <cellStyle name="Ввід" xfId="367"/>
    <cellStyle name="Ввід 2" xfId="368"/>
    <cellStyle name="Ввод " xfId="369"/>
    <cellStyle name="Ввод  2" xfId="370"/>
    <cellStyle name="Вывод" xfId="371"/>
    <cellStyle name="Вывод 2" xfId="372"/>
    <cellStyle name="Вывод 3" xfId="373"/>
    <cellStyle name="Вычисление" xfId="374"/>
    <cellStyle name="Вычисление 2" xfId="375"/>
    <cellStyle name="Вычисление 3" xfId="376"/>
    <cellStyle name="Currency" xfId="377"/>
    <cellStyle name="Currency [0]" xfId="378"/>
    <cellStyle name="Добре" xfId="379"/>
    <cellStyle name="Добре 2" xfId="380"/>
    <cellStyle name="Заголовок 1" xfId="381"/>
    <cellStyle name="Заголовок 2" xfId="382"/>
    <cellStyle name="Заголовок 3" xfId="383"/>
    <cellStyle name="Заголовок 4" xfId="384"/>
    <cellStyle name="Звичайний 2" xfId="385"/>
    <cellStyle name="Звичайний 2 3" xfId="386"/>
    <cellStyle name="Звичайний 3 2 3" xfId="387"/>
    <cellStyle name="Зв'язана клітинка" xfId="388"/>
    <cellStyle name="Итог" xfId="389"/>
    <cellStyle name="Итог 2" xfId="390"/>
    <cellStyle name="Контрольна клітинка" xfId="391"/>
    <cellStyle name="Контрольна клітинка 2" xfId="392"/>
    <cellStyle name="Контрольная ячейка" xfId="393"/>
    <cellStyle name="Контрольная ячейка 2" xfId="394"/>
    <cellStyle name="Назва" xfId="395"/>
    <cellStyle name="Название" xfId="396"/>
    <cellStyle name="Нейтральный" xfId="397"/>
    <cellStyle name="Нейтральный 2" xfId="398"/>
    <cellStyle name="Нейтральный 3" xfId="399"/>
    <cellStyle name="Обчислення" xfId="400"/>
    <cellStyle name="Обчислення 2" xfId="401"/>
    <cellStyle name="Обычный 2" xfId="402"/>
    <cellStyle name="Обычный 2 2" xfId="403"/>
    <cellStyle name="Обычный 2 2 2" xfId="404"/>
    <cellStyle name="Обычный 2 3" xfId="405"/>
    <cellStyle name="Обычный 2 4" xfId="406"/>
    <cellStyle name="Обычный 3" xfId="407"/>
    <cellStyle name="Обычный 3 2" xfId="408"/>
    <cellStyle name="Обычный 3 3" xfId="409"/>
    <cellStyle name="Обычный 4" xfId="410"/>
    <cellStyle name="Обычный 4 2" xfId="411"/>
    <cellStyle name="Обычный 5 2" xfId="412"/>
    <cellStyle name="Обычный 5 3" xfId="413"/>
    <cellStyle name="Обычный 6 3" xfId="414"/>
    <cellStyle name="Обычный_06" xfId="415"/>
    <cellStyle name="Обычный_09_Професійний склад" xfId="416"/>
    <cellStyle name="Обычный_12 Зинкевич" xfId="417"/>
    <cellStyle name="Обычный_27.08.2013" xfId="418"/>
    <cellStyle name="Обычный_TБЛ-12~1" xfId="419"/>
    <cellStyle name="Обычный_Форма7Н" xfId="420"/>
    <cellStyle name="Підсумок" xfId="421"/>
    <cellStyle name="Плохой" xfId="422"/>
    <cellStyle name="Плохой 2" xfId="423"/>
    <cellStyle name="Плохой 3" xfId="424"/>
    <cellStyle name="Поганий" xfId="425"/>
    <cellStyle name="Поганий 2" xfId="426"/>
    <cellStyle name="Пояснение" xfId="427"/>
    <cellStyle name="Пояснение 2" xfId="428"/>
    <cellStyle name="Примечание" xfId="429"/>
    <cellStyle name="Примечание 2" xfId="430"/>
    <cellStyle name="Примечание 3" xfId="431"/>
    <cellStyle name="Примечание 4" xfId="432"/>
    <cellStyle name="Примітка" xfId="433"/>
    <cellStyle name="Примітка 2" xfId="434"/>
    <cellStyle name="Примітка 3" xfId="435"/>
    <cellStyle name="Примітка 4" xfId="436"/>
    <cellStyle name="Примітка_СВОД_12" xfId="437"/>
    <cellStyle name="Percent" xfId="438"/>
    <cellStyle name="Результат" xfId="439"/>
    <cellStyle name="Результат 1" xfId="440"/>
    <cellStyle name="Связанная ячейка" xfId="441"/>
    <cellStyle name="Середній" xfId="442"/>
    <cellStyle name="Середній 2" xfId="443"/>
    <cellStyle name="Стиль 1" xfId="444"/>
    <cellStyle name="Стиль 1 2" xfId="445"/>
    <cellStyle name="Текст попередження" xfId="446"/>
    <cellStyle name="Текст пояснення" xfId="447"/>
    <cellStyle name="Текст предупреждения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" xfId="454"/>
    <cellStyle name="Хороший 2" xfId="4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4.7109375" style="0" customWidth="1"/>
    <col min="2" max="2" width="61.8515625" style="0" customWidth="1"/>
  </cols>
  <sheetData>
    <row r="2" spans="1:2" ht="22.5">
      <c r="A2" s="247" t="s">
        <v>133</v>
      </c>
      <c r="B2" s="247"/>
    </row>
    <row r="3" spans="1:2" ht="20.25">
      <c r="A3" s="248" t="s">
        <v>112</v>
      </c>
      <c r="B3" s="248"/>
    </row>
    <row r="5" spans="1:2" ht="30" customHeight="1">
      <c r="A5" s="238" t="s">
        <v>113</v>
      </c>
      <c r="B5" s="196" t="s">
        <v>134</v>
      </c>
    </row>
    <row r="6" spans="1:2" ht="30" customHeight="1">
      <c r="A6" s="239"/>
      <c r="B6" s="196" t="s">
        <v>135</v>
      </c>
    </row>
    <row r="7" spans="1:2" ht="30" customHeight="1">
      <c r="A7" s="240"/>
      <c r="B7" s="196" t="s">
        <v>136</v>
      </c>
    </row>
    <row r="8" spans="1:2" ht="30" customHeight="1">
      <c r="A8" s="241" t="s">
        <v>50</v>
      </c>
      <c r="B8" s="196" t="s">
        <v>137</v>
      </c>
    </row>
    <row r="9" spans="1:2" ht="30" customHeight="1">
      <c r="A9" s="242"/>
      <c r="B9" s="196" t="s">
        <v>138</v>
      </c>
    </row>
    <row r="10" spans="1:2" ht="30" customHeight="1">
      <c r="A10" s="243"/>
      <c r="B10" s="196" t="s">
        <v>139</v>
      </c>
    </row>
    <row r="11" spans="1:2" ht="30" customHeight="1">
      <c r="A11" s="238" t="s">
        <v>115</v>
      </c>
      <c r="B11" s="196" t="s">
        <v>140</v>
      </c>
    </row>
    <row r="12" spans="1:2" ht="30" customHeight="1">
      <c r="A12" s="239"/>
      <c r="B12" s="196" t="s">
        <v>141</v>
      </c>
    </row>
    <row r="13" spans="1:2" ht="30" customHeight="1">
      <c r="A13" s="240"/>
      <c r="B13" s="196" t="s">
        <v>142</v>
      </c>
    </row>
    <row r="14" spans="1:2" ht="30" customHeight="1">
      <c r="A14" s="244" t="s">
        <v>114</v>
      </c>
      <c r="B14" s="196" t="s">
        <v>143</v>
      </c>
    </row>
    <row r="15" spans="1:2" ht="30" customHeight="1">
      <c r="A15" s="245"/>
      <c r="B15" s="196" t="s">
        <v>144</v>
      </c>
    </row>
    <row r="16" spans="1:2" ht="30" customHeight="1">
      <c r="A16" s="246"/>
      <c r="B16" s="196" t="s">
        <v>145</v>
      </c>
    </row>
  </sheetData>
  <sheetProtection/>
  <mergeCells count="6">
    <mergeCell ref="A5:A7"/>
    <mergeCell ref="A8:A10"/>
    <mergeCell ref="A11:A13"/>
    <mergeCell ref="A14:A16"/>
    <mergeCell ref="A2:B2"/>
    <mergeCell ref="A3:B3"/>
  </mergeCells>
  <printOptions/>
  <pageMargins left="1.1023622047244095" right="0.5118110236220472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="80" zoomScaleSheetLayoutView="80" zoomScalePageLayoutView="0" workbookViewId="0" topLeftCell="A1">
      <selection activeCell="A7" sqref="A7"/>
    </sheetView>
  </sheetViews>
  <sheetFormatPr defaultColWidth="10.28125" defaultRowHeight="15"/>
  <cols>
    <col min="1" max="1" width="82.421875" style="94" customWidth="1"/>
    <col min="2" max="2" width="23.8515625" style="99" customWidth="1"/>
    <col min="3" max="3" width="24.28125" style="99" customWidth="1"/>
    <col min="4" max="237" width="7.8515625" style="94" customWidth="1"/>
    <col min="238" max="238" width="39.28125" style="94" customWidth="1"/>
    <col min="239" max="16384" width="10.28125" style="94" customWidth="1"/>
  </cols>
  <sheetData>
    <row r="1" spans="1:3" ht="49.5" customHeight="1">
      <c r="A1" s="249" t="s">
        <v>146</v>
      </c>
      <c r="B1" s="249"/>
      <c r="C1" s="249"/>
    </row>
    <row r="2" spans="1:3" ht="23.25" customHeight="1" thickBot="1">
      <c r="A2" s="250" t="s">
        <v>112</v>
      </c>
      <c r="B2" s="250"/>
      <c r="C2" s="250"/>
    </row>
    <row r="3" spans="1:3" s="96" customFormat="1" ht="39" customHeight="1" thickTop="1">
      <c r="A3" s="95"/>
      <c r="B3" s="251" t="s">
        <v>49</v>
      </c>
      <c r="C3" s="252"/>
    </row>
    <row r="4" spans="1:3" s="96" customFormat="1" ht="40.5" customHeight="1" thickBot="1">
      <c r="A4" s="97"/>
      <c r="B4" s="121" t="s">
        <v>147</v>
      </c>
      <c r="C4" s="121" t="s">
        <v>148</v>
      </c>
    </row>
    <row r="5" spans="1:3" s="96" customFormat="1" ht="63" customHeight="1" thickTop="1">
      <c r="A5" s="115" t="s">
        <v>100</v>
      </c>
      <c r="B5" s="104">
        <v>658.9</v>
      </c>
      <c r="C5" s="105">
        <v>646</v>
      </c>
    </row>
    <row r="6" spans="1:3" s="96" customFormat="1" ht="48.75" customHeight="1">
      <c r="A6" s="116" t="s">
        <v>101</v>
      </c>
      <c r="B6" s="106">
        <v>63.1</v>
      </c>
      <c r="C6" s="107">
        <v>62.5</v>
      </c>
    </row>
    <row r="7" spans="1:3" s="96" customFormat="1" ht="57" customHeight="1">
      <c r="A7" s="117" t="s">
        <v>51</v>
      </c>
      <c r="B7" s="108">
        <v>585.5</v>
      </c>
      <c r="C7" s="109">
        <v>570.3</v>
      </c>
    </row>
    <row r="8" spans="1:3" s="96" customFormat="1" ht="54.75" customHeight="1">
      <c r="A8" s="118" t="s">
        <v>50</v>
      </c>
      <c r="B8" s="110">
        <v>56.1</v>
      </c>
      <c r="C8" s="111">
        <v>55.2</v>
      </c>
    </row>
    <row r="9" spans="1:3" s="96" customFormat="1" ht="70.5" customHeight="1">
      <c r="A9" s="119" t="s">
        <v>92</v>
      </c>
      <c r="B9" s="112">
        <v>73.4</v>
      </c>
      <c r="C9" s="113">
        <v>75.7</v>
      </c>
    </row>
    <row r="10" spans="1:3" s="96" customFormat="1" ht="60.75" customHeight="1">
      <c r="A10" s="120" t="s">
        <v>52</v>
      </c>
      <c r="B10" s="106">
        <v>11.1</v>
      </c>
      <c r="C10" s="114">
        <v>11.7</v>
      </c>
    </row>
    <row r="11" spans="1:3" s="100" customFormat="1" ht="15">
      <c r="A11" s="98"/>
      <c r="B11" s="98"/>
      <c r="C11" s="99"/>
    </row>
    <row r="12" spans="1:3" s="102" customFormat="1" ht="12" customHeight="1">
      <c r="A12" s="101"/>
      <c r="B12" s="101"/>
      <c r="C12" s="99"/>
    </row>
    <row r="13" ht="15">
      <c r="A13" s="103"/>
    </row>
    <row r="14" ht="15">
      <c r="A14" s="103"/>
    </row>
    <row r="15" ht="15">
      <c r="A15" s="103"/>
    </row>
    <row r="16" ht="15">
      <c r="A16" s="103"/>
    </row>
    <row r="17" ht="15">
      <c r="A17" s="103"/>
    </row>
    <row r="18" ht="15">
      <c r="A18" s="103"/>
    </row>
    <row r="19" ht="15">
      <c r="A19" s="103"/>
    </row>
    <row r="20" ht="15">
      <c r="A20" s="103"/>
    </row>
    <row r="21" ht="15">
      <c r="A21" s="103"/>
    </row>
    <row r="22" ht="15">
      <c r="A22" s="103"/>
    </row>
  </sheetData>
  <sheetProtection/>
  <mergeCells count="3">
    <mergeCell ref="A1:C1"/>
    <mergeCell ref="A2:C2"/>
    <mergeCell ref="B3:C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3"/>
  <sheetViews>
    <sheetView view="pageBreakPreview" zoomScale="75" zoomScaleNormal="85" zoomScaleSheetLayoutView="75" zoomScalePageLayoutView="0" workbookViewId="0" topLeftCell="B1">
      <selection activeCell="C4" sqref="C4:D5"/>
    </sheetView>
  </sheetViews>
  <sheetFormatPr defaultColWidth="9.140625" defaultRowHeight="15"/>
  <cols>
    <col min="1" max="1" width="1.28515625" style="146" hidden="1" customWidth="1"/>
    <col min="2" max="2" width="42.28125" style="146" customWidth="1"/>
    <col min="3" max="3" width="13.421875" style="146" customWidth="1"/>
    <col min="4" max="4" width="13.8515625" style="146" customWidth="1"/>
    <col min="5" max="5" width="12.8515625" style="146" customWidth="1"/>
    <col min="6" max="6" width="13.8515625" style="146" customWidth="1"/>
    <col min="7" max="7" width="9.140625" style="146" customWidth="1"/>
    <col min="8" max="10" width="0" style="146" hidden="1" customWidth="1"/>
    <col min="11" max="16384" width="9.140625" style="146" customWidth="1"/>
  </cols>
  <sheetData>
    <row r="1" s="122" customFormat="1" ht="10.5" customHeight="1">
      <c r="F1" s="123"/>
    </row>
    <row r="2" spans="1:6" s="124" customFormat="1" ht="51" customHeight="1">
      <c r="A2" s="253" t="s">
        <v>116</v>
      </c>
      <c r="B2" s="253"/>
      <c r="C2" s="253"/>
      <c r="D2" s="253"/>
      <c r="E2" s="253"/>
      <c r="F2" s="253"/>
    </row>
    <row r="3" spans="1:6" s="124" customFormat="1" ht="16.5" customHeight="1">
      <c r="A3" s="125"/>
      <c r="B3" s="125"/>
      <c r="C3" s="125"/>
      <c r="D3" s="125"/>
      <c r="E3" s="125"/>
      <c r="F3" s="126" t="s">
        <v>53</v>
      </c>
    </row>
    <row r="4" spans="1:6" s="124" customFormat="1" ht="24.75" customHeight="1">
      <c r="A4" s="125"/>
      <c r="B4" s="254"/>
      <c r="C4" s="255" t="s">
        <v>149</v>
      </c>
      <c r="D4" s="256" t="s">
        <v>150</v>
      </c>
      <c r="E4" s="256" t="s">
        <v>54</v>
      </c>
      <c r="F4" s="256"/>
    </row>
    <row r="5" spans="1:6" s="124" customFormat="1" ht="54.75" customHeight="1">
      <c r="A5" s="127"/>
      <c r="B5" s="254"/>
      <c r="C5" s="255"/>
      <c r="D5" s="256"/>
      <c r="E5" s="128" t="s">
        <v>2</v>
      </c>
      <c r="F5" s="129" t="s">
        <v>55</v>
      </c>
    </row>
    <row r="6" spans="2:6" s="130" customFormat="1" ht="19.5" customHeight="1">
      <c r="B6" s="131" t="s">
        <v>18</v>
      </c>
      <c r="C6" s="132">
        <v>1</v>
      </c>
      <c r="D6" s="133">
        <v>2</v>
      </c>
      <c r="E6" s="132">
        <v>3</v>
      </c>
      <c r="F6" s="133">
        <v>4</v>
      </c>
    </row>
    <row r="7" spans="2:10" s="134" customFormat="1" ht="27.75" customHeight="1">
      <c r="B7" s="198" t="s">
        <v>85</v>
      </c>
      <c r="C7" s="135">
        <f>SUM(C8:C33)</f>
        <v>6948</v>
      </c>
      <c r="D7" s="135">
        <f>SUM(D8:D33)</f>
        <v>6863</v>
      </c>
      <c r="E7" s="136">
        <f>ROUND(D7/C7*100,1)</f>
        <v>98.8</v>
      </c>
      <c r="F7" s="135">
        <f aca="true" t="shared" si="0" ref="F7:F32">D7-C7</f>
        <v>-85</v>
      </c>
      <c r="I7" s="137"/>
      <c r="J7" s="137"/>
    </row>
    <row r="8" spans="2:10" s="138" customFormat="1" ht="23.25" customHeight="1">
      <c r="B8" s="139" t="s">
        <v>57</v>
      </c>
      <c r="C8" s="140">
        <v>37</v>
      </c>
      <c r="D8" s="140">
        <v>206</v>
      </c>
      <c r="E8" s="141">
        <f>ROUND(D8/C8*100,1)</f>
        <v>556.8</v>
      </c>
      <c r="F8" s="140">
        <f t="shared" si="0"/>
        <v>169</v>
      </c>
      <c r="H8" s="142">
        <f>ROUND(D8/$D$7*100,1)</f>
        <v>3</v>
      </c>
      <c r="I8" s="143">
        <f>ROUND(C8/1000,1)</f>
        <v>0</v>
      </c>
      <c r="J8" s="143">
        <f>ROUND(D8/1000,1)</f>
        <v>0.2</v>
      </c>
    </row>
    <row r="9" spans="2:10" s="138" customFormat="1" ht="23.25" customHeight="1">
      <c r="B9" s="139" t="s">
        <v>58</v>
      </c>
      <c r="C9" s="140">
        <v>243</v>
      </c>
      <c r="D9" s="140">
        <v>192</v>
      </c>
      <c r="E9" s="141">
        <f>ROUND(D9/C9*100,1)</f>
        <v>79</v>
      </c>
      <c r="F9" s="140">
        <f t="shared" si="0"/>
        <v>-51</v>
      </c>
      <c r="H9" s="142">
        <f aca="true" t="shared" si="1" ref="H9:H33">ROUND(D9/$D$7*100,1)</f>
        <v>2.8</v>
      </c>
      <c r="I9" s="143">
        <f aca="true" t="shared" si="2" ref="I9:J33">ROUND(C9/1000,1)</f>
        <v>0.2</v>
      </c>
      <c r="J9" s="143">
        <f t="shared" si="2"/>
        <v>0.2</v>
      </c>
    </row>
    <row r="10" spans="2:10" s="138" customFormat="1" ht="23.25" customHeight="1">
      <c r="B10" s="139" t="s">
        <v>59</v>
      </c>
      <c r="C10" s="140">
        <v>43</v>
      </c>
      <c r="D10" s="140">
        <v>321</v>
      </c>
      <c r="E10" s="141">
        <f>ROUND(D10/C10*100,1)</f>
        <v>746.5</v>
      </c>
      <c r="F10" s="140">
        <f t="shared" si="0"/>
        <v>278</v>
      </c>
      <c r="H10" s="144">
        <f t="shared" si="1"/>
        <v>4.7</v>
      </c>
      <c r="I10" s="143">
        <f t="shared" si="2"/>
        <v>0</v>
      </c>
      <c r="J10" s="143">
        <f t="shared" si="2"/>
        <v>0.3</v>
      </c>
    </row>
    <row r="11" spans="2:10" s="138" customFormat="1" ht="23.25" customHeight="1">
      <c r="B11" s="139" t="s">
        <v>60</v>
      </c>
      <c r="C11" s="140">
        <v>53</v>
      </c>
      <c r="D11" s="140">
        <v>0</v>
      </c>
      <c r="E11" s="141">
        <f aca="true" t="shared" si="3" ref="E11:E33">ROUND(D11/C11*100,1)</f>
        <v>0</v>
      </c>
      <c r="F11" s="140">
        <f t="shared" si="0"/>
        <v>-53</v>
      </c>
      <c r="H11" s="142">
        <f t="shared" si="1"/>
        <v>0</v>
      </c>
      <c r="I11" s="143">
        <f t="shared" si="2"/>
        <v>0.1</v>
      </c>
      <c r="J11" s="143">
        <f t="shared" si="2"/>
        <v>0</v>
      </c>
    </row>
    <row r="12" spans="2:10" s="138" customFormat="1" ht="23.25" customHeight="1">
      <c r="B12" s="139" t="s">
        <v>61</v>
      </c>
      <c r="C12" s="140">
        <v>133</v>
      </c>
      <c r="D12" s="140">
        <v>11</v>
      </c>
      <c r="E12" s="141">
        <f t="shared" si="3"/>
        <v>8.3</v>
      </c>
      <c r="F12" s="140">
        <f t="shared" si="0"/>
        <v>-122</v>
      </c>
      <c r="H12" s="144">
        <f t="shared" si="1"/>
        <v>0.2</v>
      </c>
      <c r="I12" s="143">
        <f t="shared" si="2"/>
        <v>0.1</v>
      </c>
      <c r="J12" s="143">
        <f t="shared" si="2"/>
        <v>0</v>
      </c>
    </row>
    <row r="13" spans="2:10" s="138" customFormat="1" ht="23.25" customHeight="1">
      <c r="B13" s="139" t="s">
        <v>62</v>
      </c>
      <c r="C13" s="140">
        <v>79</v>
      </c>
      <c r="D13" s="140">
        <v>216</v>
      </c>
      <c r="E13" s="141">
        <f t="shared" si="3"/>
        <v>273.4</v>
      </c>
      <c r="F13" s="140">
        <f t="shared" si="0"/>
        <v>137</v>
      </c>
      <c r="H13" s="142">
        <f t="shared" si="1"/>
        <v>3.1</v>
      </c>
      <c r="I13" s="143">
        <f t="shared" si="2"/>
        <v>0.1</v>
      </c>
      <c r="J13" s="143">
        <f t="shared" si="2"/>
        <v>0.2</v>
      </c>
    </row>
    <row r="14" spans="2:10" s="138" customFormat="1" ht="23.25" customHeight="1">
      <c r="B14" s="139" t="s">
        <v>63</v>
      </c>
      <c r="C14" s="140">
        <v>98</v>
      </c>
      <c r="D14" s="140">
        <v>11</v>
      </c>
      <c r="E14" s="141">
        <f t="shared" si="3"/>
        <v>11.2</v>
      </c>
      <c r="F14" s="140">
        <f t="shared" si="0"/>
        <v>-87</v>
      </c>
      <c r="H14" s="142">
        <f t="shared" si="1"/>
        <v>0.2</v>
      </c>
      <c r="I14" s="143">
        <f t="shared" si="2"/>
        <v>0.1</v>
      </c>
      <c r="J14" s="143">
        <f t="shared" si="2"/>
        <v>0</v>
      </c>
    </row>
    <row r="15" spans="2:10" s="138" customFormat="1" ht="23.25" customHeight="1">
      <c r="B15" s="139" t="s">
        <v>64</v>
      </c>
      <c r="C15" s="140">
        <v>139</v>
      </c>
      <c r="D15" s="140">
        <v>0</v>
      </c>
      <c r="E15" s="141">
        <f t="shared" si="3"/>
        <v>0</v>
      </c>
      <c r="F15" s="140">
        <f t="shared" si="0"/>
        <v>-139</v>
      </c>
      <c r="H15" s="142">
        <f t="shared" si="1"/>
        <v>0</v>
      </c>
      <c r="I15" s="143">
        <f t="shared" si="2"/>
        <v>0.1</v>
      </c>
      <c r="J15" s="143">
        <f t="shared" si="2"/>
        <v>0</v>
      </c>
    </row>
    <row r="16" spans="2:10" s="138" customFormat="1" ht="23.25" customHeight="1">
      <c r="B16" s="139" t="s">
        <v>65</v>
      </c>
      <c r="C16" s="140">
        <v>135</v>
      </c>
      <c r="D16" s="140">
        <v>263</v>
      </c>
      <c r="E16" s="141">
        <f t="shared" si="3"/>
        <v>194.8</v>
      </c>
      <c r="F16" s="140">
        <f t="shared" si="0"/>
        <v>128</v>
      </c>
      <c r="H16" s="142">
        <f t="shared" si="1"/>
        <v>3.8</v>
      </c>
      <c r="I16" s="143">
        <f t="shared" si="2"/>
        <v>0.1</v>
      </c>
      <c r="J16" s="143">
        <f t="shared" si="2"/>
        <v>0.3</v>
      </c>
    </row>
    <row r="17" spans="2:10" s="138" customFormat="1" ht="23.25" customHeight="1">
      <c r="B17" s="139" t="s">
        <v>66</v>
      </c>
      <c r="C17" s="140">
        <v>0</v>
      </c>
      <c r="D17" s="140">
        <v>0</v>
      </c>
      <c r="E17" s="141" t="s">
        <v>86</v>
      </c>
      <c r="F17" s="140">
        <f t="shared" si="0"/>
        <v>0</v>
      </c>
      <c r="H17" s="142">
        <f t="shared" si="1"/>
        <v>0</v>
      </c>
      <c r="I17" s="143">
        <f t="shared" si="2"/>
        <v>0</v>
      </c>
      <c r="J17" s="143">
        <f t="shared" si="2"/>
        <v>0</v>
      </c>
    </row>
    <row r="18" spans="2:10" s="138" customFormat="1" ht="23.25" customHeight="1">
      <c r="B18" s="139" t="s">
        <v>67</v>
      </c>
      <c r="C18" s="140">
        <v>156</v>
      </c>
      <c r="D18" s="140">
        <v>210</v>
      </c>
      <c r="E18" s="141">
        <f t="shared" si="3"/>
        <v>134.6</v>
      </c>
      <c r="F18" s="140">
        <f t="shared" si="0"/>
        <v>54</v>
      </c>
      <c r="H18" s="142">
        <f t="shared" si="1"/>
        <v>3.1</v>
      </c>
      <c r="I18" s="143">
        <f t="shared" si="2"/>
        <v>0.2</v>
      </c>
      <c r="J18" s="143">
        <f t="shared" si="2"/>
        <v>0.2</v>
      </c>
    </row>
    <row r="19" spans="2:10" s="138" customFormat="1" ht="23.25" customHeight="1">
      <c r="B19" s="139" t="s">
        <v>68</v>
      </c>
      <c r="C19" s="140">
        <v>61</v>
      </c>
      <c r="D19" s="140">
        <v>18</v>
      </c>
      <c r="E19" s="141">
        <f t="shared" si="3"/>
        <v>29.5</v>
      </c>
      <c r="F19" s="140">
        <f t="shared" si="0"/>
        <v>-43</v>
      </c>
      <c r="H19" s="144">
        <f t="shared" si="1"/>
        <v>0.3</v>
      </c>
      <c r="I19" s="143">
        <f t="shared" si="2"/>
        <v>0.1</v>
      </c>
      <c r="J19" s="143">
        <f t="shared" si="2"/>
        <v>0</v>
      </c>
    </row>
    <row r="20" spans="2:10" s="138" customFormat="1" ht="23.25" customHeight="1">
      <c r="B20" s="139" t="s">
        <v>69</v>
      </c>
      <c r="C20" s="140">
        <v>29</v>
      </c>
      <c r="D20" s="140">
        <v>36</v>
      </c>
      <c r="E20" s="141">
        <f t="shared" si="3"/>
        <v>124.1</v>
      </c>
      <c r="F20" s="140">
        <f t="shared" si="0"/>
        <v>7</v>
      </c>
      <c r="H20" s="144">
        <f t="shared" si="1"/>
        <v>0.5</v>
      </c>
      <c r="I20" s="143">
        <f t="shared" si="2"/>
        <v>0</v>
      </c>
      <c r="J20" s="143">
        <f t="shared" si="2"/>
        <v>0</v>
      </c>
    </row>
    <row r="21" spans="2:10" s="138" customFormat="1" ht="23.25" customHeight="1">
      <c r="B21" s="139" t="s">
        <v>70</v>
      </c>
      <c r="C21" s="140">
        <v>0</v>
      </c>
      <c r="D21" s="140">
        <v>64</v>
      </c>
      <c r="E21" s="141" t="s">
        <v>86</v>
      </c>
      <c r="F21" s="140">
        <f t="shared" si="0"/>
        <v>64</v>
      </c>
      <c r="H21" s="144">
        <f t="shared" si="1"/>
        <v>0.9</v>
      </c>
      <c r="I21" s="143">
        <f t="shared" si="2"/>
        <v>0</v>
      </c>
      <c r="J21" s="143">
        <f t="shared" si="2"/>
        <v>0.1</v>
      </c>
    </row>
    <row r="22" spans="2:10" s="138" customFormat="1" ht="23.25" customHeight="1">
      <c r="B22" s="139" t="s">
        <v>71</v>
      </c>
      <c r="C22" s="140">
        <v>31</v>
      </c>
      <c r="D22" s="140">
        <v>10</v>
      </c>
      <c r="E22" s="141">
        <f t="shared" si="3"/>
        <v>32.3</v>
      </c>
      <c r="F22" s="140">
        <f t="shared" si="0"/>
        <v>-21</v>
      </c>
      <c r="H22" s="142">
        <f t="shared" si="1"/>
        <v>0.1</v>
      </c>
      <c r="I22" s="143">
        <f t="shared" si="2"/>
        <v>0</v>
      </c>
      <c r="J22" s="143">
        <f t="shared" si="2"/>
        <v>0</v>
      </c>
    </row>
    <row r="23" spans="2:10" s="138" customFormat="1" ht="23.25" customHeight="1">
      <c r="B23" s="139" t="s">
        <v>72</v>
      </c>
      <c r="C23" s="145">
        <v>72</v>
      </c>
      <c r="D23" s="145">
        <v>47</v>
      </c>
      <c r="E23" s="141">
        <f t="shared" si="3"/>
        <v>65.3</v>
      </c>
      <c r="F23" s="140">
        <f t="shared" si="0"/>
        <v>-25</v>
      </c>
      <c r="H23" s="142">
        <f t="shared" si="1"/>
        <v>0.7</v>
      </c>
      <c r="I23" s="143">
        <f t="shared" si="2"/>
        <v>0.1</v>
      </c>
      <c r="J23" s="143">
        <f t="shared" si="2"/>
        <v>0</v>
      </c>
    </row>
    <row r="24" spans="2:10" s="138" customFormat="1" ht="23.25" customHeight="1">
      <c r="B24" s="139" t="s">
        <v>73</v>
      </c>
      <c r="C24" s="140">
        <v>186</v>
      </c>
      <c r="D24" s="140">
        <v>141</v>
      </c>
      <c r="E24" s="141">
        <f t="shared" si="3"/>
        <v>75.8</v>
      </c>
      <c r="F24" s="140">
        <f t="shared" si="0"/>
        <v>-45</v>
      </c>
      <c r="H24" s="142">
        <f t="shared" si="1"/>
        <v>2.1</v>
      </c>
      <c r="I24" s="143">
        <f t="shared" si="2"/>
        <v>0.2</v>
      </c>
      <c r="J24" s="143">
        <f t="shared" si="2"/>
        <v>0.1</v>
      </c>
    </row>
    <row r="25" spans="2:10" s="138" customFormat="1" ht="23.25" customHeight="1">
      <c r="B25" s="139" t="s">
        <v>74</v>
      </c>
      <c r="C25" s="140">
        <v>85</v>
      </c>
      <c r="D25" s="140">
        <v>134</v>
      </c>
      <c r="E25" s="141">
        <f t="shared" si="3"/>
        <v>157.6</v>
      </c>
      <c r="F25" s="140">
        <f t="shared" si="0"/>
        <v>49</v>
      </c>
      <c r="H25" s="142">
        <f t="shared" si="1"/>
        <v>2</v>
      </c>
      <c r="I25" s="143">
        <f t="shared" si="2"/>
        <v>0.1</v>
      </c>
      <c r="J25" s="143">
        <f t="shared" si="2"/>
        <v>0.1</v>
      </c>
    </row>
    <row r="26" spans="2:10" s="138" customFormat="1" ht="23.25" customHeight="1">
      <c r="B26" s="139" t="s">
        <v>75</v>
      </c>
      <c r="C26" s="140">
        <v>79</v>
      </c>
      <c r="D26" s="140">
        <v>0</v>
      </c>
      <c r="E26" s="141">
        <f t="shared" si="3"/>
        <v>0</v>
      </c>
      <c r="F26" s="140">
        <f t="shared" si="0"/>
        <v>-79</v>
      </c>
      <c r="H26" s="142">
        <f t="shared" si="1"/>
        <v>0</v>
      </c>
      <c r="I26" s="143">
        <f t="shared" si="2"/>
        <v>0.1</v>
      </c>
      <c r="J26" s="143">
        <f t="shared" si="2"/>
        <v>0</v>
      </c>
    </row>
    <row r="27" spans="2:10" s="138" customFormat="1" ht="23.25" customHeight="1">
      <c r="B27" s="139" t="s">
        <v>76</v>
      </c>
      <c r="C27" s="140">
        <v>83</v>
      </c>
      <c r="D27" s="140">
        <v>8</v>
      </c>
      <c r="E27" s="141">
        <f t="shared" si="3"/>
        <v>9.6</v>
      </c>
      <c r="F27" s="140">
        <f t="shared" si="0"/>
        <v>-75</v>
      </c>
      <c r="H27" s="142">
        <f t="shared" si="1"/>
        <v>0.1</v>
      </c>
      <c r="I27" s="143">
        <f t="shared" si="2"/>
        <v>0.1</v>
      </c>
      <c r="J27" s="143">
        <f t="shared" si="2"/>
        <v>0</v>
      </c>
    </row>
    <row r="28" spans="2:10" s="138" customFormat="1" ht="23.25" customHeight="1">
      <c r="B28" s="139" t="s">
        <v>77</v>
      </c>
      <c r="C28" s="140">
        <v>222</v>
      </c>
      <c r="D28" s="140">
        <v>294</v>
      </c>
      <c r="E28" s="141">
        <f t="shared" si="3"/>
        <v>132.4</v>
      </c>
      <c r="F28" s="140">
        <f t="shared" si="0"/>
        <v>72</v>
      </c>
      <c r="H28" s="142">
        <f t="shared" si="1"/>
        <v>4.3</v>
      </c>
      <c r="I28" s="143">
        <f t="shared" si="2"/>
        <v>0.2</v>
      </c>
      <c r="J28" s="143">
        <f t="shared" si="2"/>
        <v>0.3</v>
      </c>
    </row>
    <row r="29" spans="2:10" s="138" customFormat="1" ht="23.25" customHeight="1">
      <c r="B29" s="139" t="s">
        <v>78</v>
      </c>
      <c r="C29" s="140">
        <v>3157</v>
      </c>
      <c r="D29" s="140">
        <v>2477</v>
      </c>
      <c r="E29" s="141">
        <f t="shared" si="3"/>
        <v>78.5</v>
      </c>
      <c r="F29" s="140">
        <f t="shared" si="0"/>
        <v>-680</v>
      </c>
      <c r="H29" s="142">
        <f t="shared" si="1"/>
        <v>36.1</v>
      </c>
      <c r="I29" s="143">
        <f t="shared" si="2"/>
        <v>3.2</v>
      </c>
      <c r="J29" s="143">
        <f t="shared" si="2"/>
        <v>2.5</v>
      </c>
    </row>
    <row r="30" spans="2:10" s="138" customFormat="1" ht="23.25" customHeight="1">
      <c r="B30" s="139" t="s">
        <v>79</v>
      </c>
      <c r="C30" s="140">
        <v>986</v>
      </c>
      <c r="D30" s="140">
        <v>1273</v>
      </c>
      <c r="E30" s="141">
        <f t="shared" si="3"/>
        <v>129.1</v>
      </c>
      <c r="F30" s="140">
        <f t="shared" si="0"/>
        <v>287</v>
      </c>
      <c r="H30" s="142">
        <f t="shared" si="1"/>
        <v>18.5</v>
      </c>
      <c r="I30" s="143">
        <f t="shared" si="2"/>
        <v>1</v>
      </c>
      <c r="J30" s="143">
        <f t="shared" si="2"/>
        <v>1.3</v>
      </c>
    </row>
    <row r="31" spans="2:10" s="138" customFormat="1" ht="23.25" customHeight="1">
      <c r="B31" s="139" t="s">
        <v>80</v>
      </c>
      <c r="C31" s="140">
        <v>291</v>
      </c>
      <c r="D31" s="140">
        <v>267</v>
      </c>
      <c r="E31" s="141">
        <f t="shared" si="3"/>
        <v>91.8</v>
      </c>
      <c r="F31" s="140">
        <f t="shared" si="0"/>
        <v>-24</v>
      </c>
      <c r="H31" s="142">
        <f t="shared" si="1"/>
        <v>3.9</v>
      </c>
      <c r="I31" s="143">
        <f t="shared" si="2"/>
        <v>0.3</v>
      </c>
      <c r="J31" s="143">
        <f t="shared" si="2"/>
        <v>0.3</v>
      </c>
    </row>
    <row r="32" spans="2:10" s="138" customFormat="1" ht="23.25" customHeight="1">
      <c r="B32" s="139" t="s">
        <v>81</v>
      </c>
      <c r="C32" s="140">
        <v>439</v>
      </c>
      <c r="D32" s="140">
        <v>502</v>
      </c>
      <c r="E32" s="141">
        <f t="shared" si="3"/>
        <v>114.4</v>
      </c>
      <c r="F32" s="140">
        <f t="shared" si="0"/>
        <v>63</v>
      </c>
      <c r="H32" s="144">
        <f t="shared" si="1"/>
        <v>7.3</v>
      </c>
      <c r="I32" s="143">
        <f t="shared" si="2"/>
        <v>0.4</v>
      </c>
      <c r="J32" s="143">
        <f t="shared" si="2"/>
        <v>0.5</v>
      </c>
    </row>
    <row r="33" spans="2:10" ht="22.5" customHeight="1">
      <c r="B33" s="158" t="s">
        <v>82</v>
      </c>
      <c r="C33" s="159">
        <v>111</v>
      </c>
      <c r="D33" s="159">
        <v>162</v>
      </c>
      <c r="E33" s="141">
        <f t="shared" si="3"/>
        <v>145.9</v>
      </c>
      <c r="F33" s="140">
        <f>D33-C33</f>
        <v>51</v>
      </c>
      <c r="H33" s="146">
        <f t="shared" si="1"/>
        <v>2.4</v>
      </c>
      <c r="I33" s="146">
        <f t="shared" si="2"/>
        <v>0.1</v>
      </c>
      <c r="J33" s="146">
        <f t="shared" si="2"/>
        <v>0.2</v>
      </c>
    </row>
  </sheetData>
  <sheetProtection/>
  <mergeCells count="5">
    <mergeCell ref="A2:F2"/>
    <mergeCell ref="B4:B5"/>
    <mergeCell ref="C4:C5"/>
    <mergeCell ref="D4:D5"/>
    <mergeCell ref="E4:F4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C7" sqref="C7:C24"/>
    </sheetView>
  </sheetViews>
  <sheetFormatPr defaultColWidth="8.8515625" defaultRowHeight="15"/>
  <cols>
    <col min="1" max="1" width="44.28125" style="73" customWidth="1"/>
    <col min="2" max="2" width="14.7109375" style="73" customWidth="1"/>
    <col min="3" max="3" width="14.00390625" style="73" customWidth="1"/>
    <col min="4" max="4" width="12.57421875" style="73" customWidth="1"/>
    <col min="5" max="5" width="13.421875" style="73" customWidth="1"/>
    <col min="6" max="8" width="8.8515625" style="73" customWidth="1"/>
    <col min="9" max="9" width="43.00390625" style="73" customWidth="1"/>
    <col min="10" max="16384" width="8.8515625" style="73" customWidth="1"/>
  </cols>
  <sheetData>
    <row r="1" spans="1:5" s="69" customFormat="1" ht="42" customHeight="1">
      <c r="A1" s="257" t="s">
        <v>117</v>
      </c>
      <c r="B1" s="257"/>
      <c r="C1" s="257"/>
      <c r="D1" s="257"/>
      <c r="E1" s="257"/>
    </row>
    <row r="2" spans="1:5" s="69" customFormat="1" ht="21.75" customHeight="1">
      <c r="A2" s="258" t="s">
        <v>19</v>
      </c>
      <c r="B2" s="258"/>
      <c r="C2" s="258"/>
      <c r="D2" s="258"/>
      <c r="E2" s="258"/>
    </row>
    <row r="3" spans="1:5" s="71" customFormat="1" ht="6.75" customHeight="1">
      <c r="A3" s="70"/>
      <c r="B3" s="70"/>
      <c r="C3" s="70"/>
      <c r="D3" s="70"/>
      <c r="E3" s="70"/>
    </row>
    <row r="4" spans="1:5" s="71" customFormat="1" ht="30" customHeight="1">
      <c r="A4" s="259"/>
      <c r="B4" s="255" t="s">
        <v>149</v>
      </c>
      <c r="C4" s="256" t="s">
        <v>150</v>
      </c>
      <c r="D4" s="260" t="s">
        <v>54</v>
      </c>
      <c r="E4" s="260"/>
    </row>
    <row r="5" spans="1:5" s="71" customFormat="1" ht="32.25" customHeight="1">
      <c r="A5" s="259"/>
      <c r="B5" s="255"/>
      <c r="C5" s="256"/>
      <c r="D5" s="148" t="s">
        <v>2</v>
      </c>
      <c r="E5" s="148" t="s">
        <v>56</v>
      </c>
    </row>
    <row r="6" spans="1:5" s="72" customFormat="1" ht="24.75" customHeight="1">
      <c r="A6" s="198" t="s">
        <v>85</v>
      </c>
      <c r="B6" s="154">
        <f>SUM(B7:B25)</f>
        <v>6948</v>
      </c>
      <c r="C6" s="155">
        <f>SUM(C7:C25)</f>
        <v>6863</v>
      </c>
      <c r="D6" s="191">
        <f>C6/B6*100</f>
        <v>98.77662636729994</v>
      </c>
      <c r="E6" s="193">
        <f aca="true" t="shared" si="0" ref="E6:E25">C6-B6</f>
        <v>-85</v>
      </c>
    </row>
    <row r="7" spans="1:9" ht="39.75" customHeight="1">
      <c r="A7" s="156" t="s">
        <v>20</v>
      </c>
      <c r="B7" s="177">
        <v>190</v>
      </c>
      <c r="C7" s="177">
        <v>219</v>
      </c>
      <c r="D7" s="192">
        <f>C7/B7*100</f>
        <v>115.26315789473685</v>
      </c>
      <c r="E7" s="194">
        <f t="shared" si="0"/>
        <v>29</v>
      </c>
      <c r="F7" s="180"/>
      <c r="G7" s="82"/>
      <c r="I7" s="74"/>
    </row>
    <row r="8" spans="1:9" ht="44.25" customHeight="1">
      <c r="A8" s="156" t="s">
        <v>21</v>
      </c>
      <c r="B8" s="177">
        <v>0</v>
      </c>
      <c r="C8" s="177">
        <v>57</v>
      </c>
      <c r="D8" s="192" t="s">
        <v>86</v>
      </c>
      <c r="E8" s="194">
        <f t="shared" si="0"/>
        <v>57</v>
      </c>
      <c r="F8" s="180"/>
      <c r="G8" s="82"/>
      <c r="I8" s="74"/>
    </row>
    <row r="9" spans="1:9" s="75" customFormat="1" ht="20.25" customHeight="1">
      <c r="A9" s="156" t="s">
        <v>22</v>
      </c>
      <c r="B9" s="177">
        <v>729</v>
      </c>
      <c r="C9" s="177">
        <v>622</v>
      </c>
      <c r="D9" s="192">
        <f>C9/B9*100</f>
        <v>85.32235939643347</v>
      </c>
      <c r="E9" s="194">
        <f t="shared" si="0"/>
        <v>-107</v>
      </c>
      <c r="F9" s="180"/>
      <c r="G9" s="82"/>
      <c r="H9" s="73"/>
      <c r="I9" s="74"/>
    </row>
    <row r="10" spans="1:11" ht="43.5" customHeight="1">
      <c r="A10" s="156" t="s">
        <v>23</v>
      </c>
      <c r="B10" s="177">
        <v>0</v>
      </c>
      <c r="C10" s="177">
        <v>0</v>
      </c>
      <c r="D10" s="192" t="s">
        <v>86</v>
      </c>
      <c r="E10" s="194">
        <f t="shared" si="0"/>
        <v>0</v>
      </c>
      <c r="F10" s="180"/>
      <c r="G10" s="82"/>
      <c r="I10" s="74"/>
      <c r="K10" s="76"/>
    </row>
    <row r="11" spans="1:9" ht="42" customHeight="1">
      <c r="A11" s="156" t="s">
        <v>24</v>
      </c>
      <c r="B11" s="177">
        <v>163</v>
      </c>
      <c r="C11" s="177">
        <v>105</v>
      </c>
      <c r="D11" s="192">
        <f aca="true" t="shared" si="1" ref="D11:D25">C11/B11*100</f>
        <v>64.41717791411043</v>
      </c>
      <c r="E11" s="194">
        <f t="shared" si="0"/>
        <v>-58</v>
      </c>
      <c r="F11" s="180"/>
      <c r="G11" s="82"/>
      <c r="I11" s="74"/>
    </row>
    <row r="12" spans="1:9" ht="19.5" customHeight="1">
      <c r="A12" s="156" t="s">
        <v>25</v>
      </c>
      <c r="B12" s="177">
        <v>40</v>
      </c>
      <c r="C12" s="177">
        <v>26</v>
      </c>
      <c r="D12" s="192">
        <f t="shared" si="1"/>
        <v>65</v>
      </c>
      <c r="E12" s="194">
        <f t="shared" si="0"/>
        <v>-14</v>
      </c>
      <c r="F12" s="180"/>
      <c r="G12" s="82"/>
      <c r="I12" s="149"/>
    </row>
    <row r="13" spans="1:9" ht="41.25" customHeight="1">
      <c r="A13" s="156" t="s">
        <v>26</v>
      </c>
      <c r="B13" s="177">
        <v>23</v>
      </c>
      <c r="C13" s="177">
        <v>200</v>
      </c>
      <c r="D13" s="192">
        <f t="shared" si="1"/>
        <v>869.5652173913043</v>
      </c>
      <c r="E13" s="194">
        <f t="shared" si="0"/>
        <v>177</v>
      </c>
      <c r="F13" s="180"/>
      <c r="G13" s="82"/>
      <c r="I13" s="74"/>
    </row>
    <row r="14" spans="1:9" ht="41.25" customHeight="1">
      <c r="A14" s="156" t="s">
        <v>27</v>
      </c>
      <c r="B14" s="177">
        <v>4</v>
      </c>
      <c r="C14" s="177">
        <v>9</v>
      </c>
      <c r="D14" s="192">
        <f t="shared" si="1"/>
        <v>225</v>
      </c>
      <c r="E14" s="194">
        <f t="shared" si="0"/>
        <v>5</v>
      </c>
      <c r="F14" s="180"/>
      <c r="G14" s="82"/>
      <c r="I14" s="74"/>
    </row>
    <row r="15" spans="1:9" ht="42" customHeight="1">
      <c r="A15" s="156" t="s">
        <v>28</v>
      </c>
      <c r="B15" s="177">
        <v>0</v>
      </c>
      <c r="C15" s="177">
        <v>6</v>
      </c>
      <c r="D15" s="192" t="s">
        <v>86</v>
      </c>
      <c r="E15" s="194">
        <f t="shared" si="0"/>
        <v>6</v>
      </c>
      <c r="F15" s="180"/>
      <c r="G15" s="82"/>
      <c r="I15" s="74"/>
    </row>
    <row r="16" spans="1:9" ht="23.25" customHeight="1">
      <c r="A16" s="156" t="s">
        <v>29</v>
      </c>
      <c r="B16" s="177">
        <v>0</v>
      </c>
      <c r="C16" s="177">
        <v>7</v>
      </c>
      <c r="D16" s="192" t="s">
        <v>86</v>
      </c>
      <c r="E16" s="194">
        <f t="shared" si="0"/>
        <v>7</v>
      </c>
      <c r="F16" s="180"/>
      <c r="G16" s="82"/>
      <c r="I16" s="74"/>
    </row>
    <row r="17" spans="1:9" ht="22.5" customHeight="1">
      <c r="A17" s="156" t="s">
        <v>30</v>
      </c>
      <c r="B17" s="178">
        <v>4</v>
      </c>
      <c r="C17" s="178">
        <v>0</v>
      </c>
      <c r="D17" s="192">
        <f t="shared" si="1"/>
        <v>0</v>
      </c>
      <c r="E17" s="194">
        <f t="shared" si="0"/>
        <v>-4</v>
      </c>
      <c r="F17" s="180"/>
      <c r="G17" s="82"/>
      <c r="I17" s="74"/>
    </row>
    <row r="18" spans="1:9" ht="22.5" customHeight="1">
      <c r="A18" s="156" t="s">
        <v>31</v>
      </c>
      <c r="B18" s="177">
        <v>13</v>
      </c>
      <c r="C18" s="177">
        <v>7</v>
      </c>
      <c r="D18" s="192">
        <f t="shared" si="1"/>
        <v>53.84615384615385</v>
      </c>
      <c r="E18" s="194">
        <f t="shared" si="0"/>
        <v>-6</v>
      </c>
      <c r="F18" s="180"/>
      <c r="G18" s="82"/>
      <c r="I18" s="74"/>
    </row>
    <row r="19" spans="1:9" ht="38.25" customHeight="1">
      <c r="A19" s="156" t="s">
        <v>32</v>
      </c>
      <c r="B19" s="177">
        <v>29</v>
      </c>
      <c r="C19" s="177">
        <v>213</v>
      </c>
      <c r="D19" s="192">
        <f t="shared" si="1"/>
        <v>734.4827586206897</v>
      </c>
      <c r="E19" s="194">
        <f t="shared" si="0"/>
        <v>184</v>
      </c>
      <c r="F19" s="180"/>
      <c r="G19" s="82"/>
      <c r="I19" s="150"/>
    </row>
    <row r="20" spans="1:9" ht="35.25" customHeight="1">
      <c r="A20" s="156" t="s">
        <v>33</v>
      </c>
      <c r="B20" s="177">
        <v>62</v>
      </c>
      <c r="C20" s="177">
        <v>73</v>
      </c>
      <c r="D20" s="192" t="s">
        <v>86</v>
      </c>
      <c r="E20" s="194">
        <f t="shared" si="0"/>
        <v>11</v>
      </c>
      <c r="F20" s="180"/>
      <c r="G20" s="82"/>
      <c r="I20" s="74"/>
    </row>
    <row r="21" spans="1:9" ht="41.25" customHeight="1">
      <c r="A21" s="156" t="s">
        <v>34</v>
      </c>
      <c r="B21" s="177">
        <v>3064</v>
      </c>
      <c r="C21" s="177">
        <v>2677</v>
      </c>
      <c r="D21" s="192">
        <f t="shared" si="1"/>
        <v>87.36945169712794</v>
      </c>
      <c r="E21" s="194">
        <f t="shared" si="0"/>
        <v>-387</v>
      </c>
      <c r="F21" s="180"/>
      <c r="G21" s="82"/>
      <c r="I21" s="74"/>
    </row>
    <row r="22" spans="1:9" ht="19.5" customHeight="1">
      <c r="A22" s="156" t="s">
        <v>35</v>
      </c>
      <c r="B22" s="177">
        <v>1082</v>
      </c>
      <c r="C22" s="177">
        <v>1572</v>
      </c>
      <c r="D22" s="192">
        <f t="shared" si="1"/>
        <v>145.28650646950092</v>
      </c>
      <c r="E22" s="194">
        <f t="shared" si="0"/>
        <v>490</v>
      </c>
      <c r="F22" s="180"/>
      <c r="G22" s="82"/>
      <c r="I22" s="74"/>
    </row>
    <row r="23" spans="1:9" ht="39" customHeight="1">
      <c r="A23" s="156" t="s">
        <v>36</v>
      </c>
      <c r="B23" s="177">
        <v>1484</v>
      </c>
      <c r="C23" s="177">
        <v>1006</v>
      </c>
      <c r="D23" s="192">
        <f t="shared" si="1"/>
        <v>67.78975741239893</v>
      </c>
      <c r="E23" s="194">
        <f t="shared" si="0"/>
        <v>-478</v>
      </c>
      <c r="F23" s="180"/>
      <c r="G23" s="82"/>
      <c r="I23" s="74"/>
    </row>
    <row r="24" spans="1:9" ht="38.25" customHeight="1">
      <c r="A24" s="156" t="s">
        <v>37</v>
      </c>
      <c r="B24" s="177">
        <v>28</v>
      </c>
      <c r="C24" s="177">
        <v>64</v>
      </c>
      <c r="D24" s="192">
        <f t="shared" si="1"/>
        <v>228.57142857142856</v>
      </c>
      <c r="E24" s="194">
        <f t="shared" si="0"/>
        <v>36</v>
      </c>
      <c r="F24" s="72"/>
      <c r="G24" s="82"/>
      <c r="I24" s="74"/>
    </row>
    <row r="25" spans="1:9" ht="22.5" customHeight="1" thickBot="1">
      <c r="A25" s="157" t="s">
        <v>38</v>
      </c>
      <c r="B25" s="177">
        <v>33</v>
      </c>
      <c r="C25" s="177">
        <v>0</v>
      </c>
      <c r="D25" s="192">
        <f t="shared" si="1"/>
        <v>0</v>
      </c>
      <c r="E25" s="194">
        <f t="shared" si="0"/>
        <v>-33</v>
      </c>
      <c r="F25" s="72"/>
      <c r="G25" s="82"/>
      <c r="I25" s="74"/>
    </row>
    <row r="26" spans="1:9" ht="15.75">
      <c r="A26" s="77"/>
      <c r="B26" s="77"/>
      <c r="C26" s="77"/>
      <c r="D26" s="77"/>
      <c r="E26" s="77"/>
      <c r="I26" s="74"/>
    </row>
    <row r="27" spans="1:5" ht="12.75">
      <c r="A27" s="77"/>
      <c r="B27" s="77"/>
      <c r="C27" s="77"/>
      <c r="D27" s="77"/>
      <c r="E27" s="77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C7" sqref="C7:C15"/>
    </sheetView>
  </sheetViews>
  <sheetFormatPr defaultColWidth="8.8515625" defaultRowHeight="15"/>
  <cols>
    <col min="1" max="1" width="52.8515625" style="73" customWidth="1"/>
    <col min="2" max="3" width="16.7109375" style="73" customWidth="1"/>
    <col min="4" max="4" width="22.00390625" style="73" customWidth="1"/>
    <col min="5" max="5" width="21.57421875" style="73" customWidth="1"/>
    <col min="6" max="6" width="8.8515625" style="73" customWidth="1"/>
    <col min="7" max="7" width="10.8515625" style="73" bestFit="1" customWidth="1"/>
    <col min="8" max="16384" width="8.8515625" style="73" customWidth="1"/>
  </cols>
  <sheetData>
    <row r="1" spans="1:5" s="69" customFormat="1" ht="49.5" customHeight="1">
      <c r="A1" s="261" t="s">
        <v>118</v>
      </c>
      <c r="B1" s="261"/>
      <c r="C1" s="261"/>
      <c r="D1" s="261"/>
      <c r="E1" s="261"/>
    </row>
    <row r="2" spans="1:5" s="69" customFormat="1" ht="20.25" customHeight="1">
      <c r="A2" s="262" t="s">
        <v>39</v>
      </c>
      <c r="B2" s="262"/>
      <c r="C2" s="262"/>
      <c r="D2" s="262"/>
      <c r="E2" s="262"/>
    </row>
    <row r="3" spans="1:5" s="69" customFormat="1" ht="17.25" customHeight="1">
      <c r="A3" s="147"/>
      <c r="B3" s="147"/>
      <c r="C3" s="147"/>
      <c r="D3" s="147"/>
      <c r="E3" s="147"/>
    </row>
    <row r="4" spans="1:5" s="71" customFormat="1" ht="25.5" customHeight="1">
      <c r="A4" s="259"/>
      <c r="B4" s="255" t="s">
        <v>149</v>
      </c>
      <c r="C4" s="256" t="s">
        <v>150</v>
      </c>
      <c r="D4" s="263" t="s">
        <v>54</v>
      </c>
      <c r="E4" s="263"/>
    </row>
    <row r="5" spans="1:5" s="71" customFormat="1" ht="37.5" customHeight="1">
      <c r="A5" s="259"/>
      <c r="B5" s="255"/>
      <c r="C5" s="256"/>
      <c r="D5" s="151" t="s">
        <v>2</v>
      </c>
      <c r="E5" s="151" t="s">
        <v>56</v>
      </c>
    </row>
    <row r="6" spans="1:7" s="79" customFormat="1" ht="34.5" customHeight="1">
      <c r="A6" s="198" t="s">
        <v>85</v>
      </c>
      <c r="B6" s="78">
        <f>SUM(B7:B15)</f>
        <v>6948</v>
      </c>
      <c r="C6" s="78">
        <f>SUM(C7:C15)</f>
        <v>6863</v>
      </c>
      <c r="D6" s="187">
        <f>C6/B6*100</f>
        <v>98.77662636729994</v>
      </c>
      <c r="E6" s="189">
        <f>C6-B6</f>
        <v>-85</v>
      </c>
      <c r="G6" s="80"/>
    </row>
    <row r="7" spans="1:11" ht="51" customHeight="1">
      <c r="A7" s="152" t="s">
        <v>40</v>
      </c>
      <c r="B7" s="178">
        <v>1631</v>
      </c>
      <c r="C7" s="178">
        <v>1334</v>
      </c>
      <c r="D7" s="188">
        <f aca="true" t="shared" si="0" ref="D7:D15">C7/B7*100</f>
        <v>81.79031269160023</v>
      </c>
      <c r="E7" s="190">
        <f aca="true" t="shared" si="1" ref="E7:E15">C7-B7</f>
        <v>-297</v>
      </c>
      <c r="G7" s="210"/>
      <c r="H7" s="81"/>
      <c r="K7" s="81"/>
    </row>
    <row r="8" spans="1:11" ht="35.25" customHeight="1">
      <c r="A8" s="152" t="s">
        <v>41</v>
      </c>
      <c r="B8" s="177">
        <v>1199</v>
      </c>
      <c r="C8" s="177">
        <v>923</v>
      </c>
      <c r="D8" s="188">
        <f t="shared" si="0"/>
        <v>76.98081734778982</v>
      </c>
      <c r="E8" s="190">
        <f t="shared" si="1"/>
        <v>-276</v>
      </c>
      <c r="G8" s="210"/>
      <c r="H8" s="81"/>
      <c r="K8" s="81"/>
    </row>
    <row r="9" spans="1:11" s="75" customFormat="1" ht="25.5" customHeight="1">
      <c r="A9" s="152" t="s">
        <v>42</v>
      </c>
      <c r="B9" s="177">
        <v>1764</v>
      </c>
      <c r="C9" s="177">
        <v>1794</v>
      </c>
      <c r="D9" s="188">
        <f t="shared" si="0"/>
        <v>101.70068027210884</v>
      </c>
      <c r="E9" s="190">
        <f t="shared" si="1"/>
        <v>30</v>
      </c>
      <c r="F9" s="73"/>
      <c r="G9" s="210"/>
      <c r="H9" s="81"/>
      <c r="I9" s="73"/>
      <c r="K9" s="81"/>
    </row>
    <row r="10" spans="1:11" ht="36.75" customHeight="1">
      <c r="A10" s="152" t="s">
        <v>43</v>
      </c>
      <c r="B10" s="177">
        <v>198</v>
      </c>
      <c r="C10" s="177">
        <v>200</v>
      </c>
      <c r="D10" s="188">
        <f t="shared" si="0"/>
        <v>101.01010101010101</v>
      </c>
      <c r="E10" s="190">
        <f t="shared" si="1"/>
        <v>2</v>
      </c>
      <c r="G10" s="210"/>
      <c r="H10" s="81"/>
      <c r="K10" s="81"/>
    </row>
    <row r="11" spans="1:11" ht="28.5" customHeight="1">
      <c r="A11" s="152" t="s">
        <v>44</v>
      </c>
      <c r="B11" s="177">
        <v>766</v>
      </c>
      <c r="C11" s="177">
        <v>708</v>
      </c>
      <c r="D11" s="188">
        <f t="shared" si="0"/>
        <v>92.42819843342036</v>
      </c>
      <c r="E11" s="190">
        <f t="shared" si="1"/>
        <v>-58</v>
      </c>
      <c r="G11" s="210"/>
      <c r="H11" s="81"/>
      <c r="K11" s="81"/>
    </row>
    <row r="12" spans="1:11" ht="59.25" customHeight="1">
      <c r="A12" s="152" t="s">
        <v>45</v>
      </c>
      <c r="B12" s="177">
        <v>60</v>
      </c>
      <c r="C12" s="177">
        <v>9</v>
      </c>
      <c r="D12" s="188">
        <f t="shared" si="0"/>
        <v>15</v>
      </c>
      <c r="E12" s="190">
        <f t="shared" si="1"/>
        <v>-51</v>
      </c>
      <c r="G12" s="210"/>
      <c r="H12" s="81"/>
      <c r="K12" s="81"/>
    </row>
    <row r="13" spans="1:18" ht="30.75" customHeight="1">
      <c r="A13" s="152" t="s">
        <v>46</v>
      </c>
      <c r="B13" s="177">
        <v>421</v>
      </c>
      <c r="C13" s="177">
        <v>601</v>
      </c>
      <c r="D13" s="188">
        <f t="shared" si="0"/>
        <v>142.75534441805226</v>
      </c>
      <c r="E13" s="190">
        <f t="shared" si="1"/>
        <v>180</v>
      </c>
      <c r="G13" s="210"/>
      <c r="H13" s="81"/>
      <c r="K13" s="81"/>
      <c r="R13" s="82"/>
    </row>
    <row r="14" spans="1:18" ht="75" customHeight="1">
      <c r="A14" s="152" t="s">
        <v>47</v>
      </c>
      <c r="B14" s="177">
        <v>492</v>
      </c>
      <c r="C14" s="177">
        <v>517</v>
      </c>
      <c r="D14" s="188">
        <f t="shared" si="0"/>
        <v>105.08130081300813</v>
      </c>
      <c r="E14" s="190">
        <f t="shared" si="1"/>
        <v>25</v>
      </c>
      <c r="G14" s="210"/>
      <c r="H14" s="81"/>
      <c r="K14" s="81"/>
      <c r="R14" s="82"/>
    </row>
    <row r="15" spans="1:18" ht="33" customHeight="1" thickBot="1">
      <c r="A15" s="153" t="s">
        <v>48</v>
      </c>
      <c r="B15" s="177">
        <v>417</v>
      </c>
      <c r="C15" s="177">
        <v>777</v>
      </c>
      <c r="D15" s="188">
        <f t="shared" si="0"/>
        <v>186.33093525179856</v>
      </c>
      <c r="E15" s="190">
        <f t="shared" si="1"/>
        <v>360</v>
      </c>
      <c r="G15" s="210"/>
      <c r="H15" s="81"/>
      <c r="K15" s="81"/>
      <c r="R15" s="82"/>
    </row>
    <row r="16" spans="1:18" ht="12.75">
      <c r="A16" s="77"/>
      <c r="B16" s="77"/>
      <c r="C16" s="77"/>
      <c r="D16" s="77"/>
      <c r="R16" s="82"/>
    </row>
    <row r="17" spans="1:18" ht="12.75">
      <c r="A17" s="77"/>
      <c r="B17" s="77"/>
      <c r="C17" s="77"/>
      <c r="D17" s="77"/>
      <c r="R17" s="82"/>
    </row>
    <row r="18" ht="12.75">
      <c r="R18" s="82"/>
    </row>
    <row r="19" ht="12.75">
      <c r="R19" s="82"/>
    </row>
    <row r="20" ht="12.75">
      <c r="R20" s="82"/>
    </row>
    <row r="21" ht="12.75">
      <c r="R21" s="82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3"/>
  <sheetViews>
    <sheetView tabSelected="1" view="pageBreakPreview" zoomScale="75" zoomScaleSheetLayoutView="75" zoomScalePageLayoutView="0" workbookViewId="0" topLeftCell="A1">
      <selection activeCell="A31" sqref="A31"/>
    </sheetView>
  </sheetViews>
  <sheetFormatPr defaultColWidth="9.140625" defaultRowHeight="15"/>
  <cols>
    <col min="1" max="1" width="64.421875" style="1" customWidth="1"/>
    <col min="2" max="2" width="13.7109375" style="1" customWidth="1"/>
    <col min="3" max="3" width="12.421875" style="1" customWidth="1"/>
    <col min="4" max="4" width="11.140625" style="1" customWidth="1"/>
    <col min="5" max="5" width="14.281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70" t="s">
        <v>90</v>
      </c>
      <c r="B1" s="270"/>
      <c r="C1" s="270"/>
      <c r="D1" s="270"/>
      <c r="E1" s="270"/>
    </row>
    <row r="2" spans="1:5" ht="18" customHeight="1">
      <c r="A2" s="271" t="s">
        <v>153</v>
      </c>
      <c r="B2" s="271"/>
      <c r="C2" s="271"/>
      <c r="D2" s="271"/>
      <c r="E2" s="271"/>
    </row>
    <row r="3" spans="1:6" ht="18" customHeight="1">
      <c r="A3" s="267" t="s">
        <v>0</v>
      </c>
      <c r="B3" s="267" t="s">
        <v>93</v>
      </c>
      <c r="C3" s="267" t="s">
        <v>128</v>
      </c>
      <c r="D3" s="272" t="s">
        <v>1</v>
      </c>
      <c r="E3" s="272"/>
      <c r="F3" s="2"/>
    </row>
    <row r="4" spans="1:6" ht="33" customHeight="1">
      <c r="A4" s="267"/>
      <c r="B4" s="267"/>
      <c r="C4" s="267"/>
      <c r="D4" s="68" t="s">
        <v>2</v>
      </c>
      <c r="E4" s="90" t="s">
        <v>83</v>
      </c>
      <c r="F4" s="2"/>
    </row>
    <row r="5" spans="1:6" ht="33" customHeight="1">
      <c r="A5" s="206" t="s">
        <v>124</v>
      </c>
      <c r="B5" s="200">
        <v>90956</v>
      </c>
      <c r="C5" s="200">
        <v>88100</v>
      </c>
      <c r="D5" s="68">
        <f>ROUND(C5/B5*100,1)</f>
        <v>96.9</v>
      </c>
      <c r="E5" s="83">
        <f>C5-B5</f>
        <v>-2856</v>
      </c>
      <c r="F5" s="2"/>
    </row>
    <row r="6" spans="1:6" ht="21" customHeight="1">
      <c r="A6" s="207" t="s">
        <v>125</v>
      </c>
      <c r="B6" s="86">
        <v>46685</v>
      </c>
      <c r="C6" s="86">
        <v>57427</v>
      </c>
      <c r="D6" s="84">
        <f>ROUND(C6/B6*100,1)</f>
        <v>123</v>
      </c>
      <c r="E6" s="162">
        <f>C6-B6</f>
        <v>10742</v>
      </c>
      <c r="F6" s="1" t="s">
        <v>3</v>
      </c>
    </row>
    <row r="7" spans="1:5" ht="42.75" customHeight="1">
      <c r="A7" s="227" t="s">
        <v>154</v>
      </c>
      <c r="B7" s="228">
        <v>18192</v>
      </c>
      <c r="C7" s="228">
        <v>27507</v>
      </c>
      <c r="D7" s="236">
        <f>ROUND(C7/B7*100,1)</f>
        <v>151.2</v>
      </c>
      <c r="E7" s="237">
        <f>C7-B7</f>
        <v>9315</v>
      </c>
    </row>
    <row r="8" spans="1:7" ht="33" customHeight="1">
      <c r="A8" s="91" t="s">
        <v>104</v>
      </c>
      <c r="B8" s="86">
        <v>43559</v>
      </c>
      <c r="C8" s="89">
        <v>31478</v>
      </c>
      <c r="D8" s="84">
        <f>ROUND(C8/B8*100,1)</f>
        <v>72.3</v>
      </c>
      <c r="E8" s="162">
        <f>C8-B8</f>
        <v>-12081</v>
      </c>
      <c r="F8" s="3"/>
      <c r="G8" s="4"/>
    </row>
    <row r="9" spans="1:7" ht="40.5" customHeight="1">
      <c r="A9" s="227" t="s">
        <v>155</v>
      </c>
      <c r="B9" s="234">
        <v>36684</v>
      </c>
      <c r="C9" s="235">
        <v>21591</v>
      </c>
      <c r="D9" s="232">
        <f>ROUND(C9/B9*100,1)</f>
        <v>58.9</v>
      </c>
      <c r="E9" s="233">
        <f>C9-B9</f>
        <v>-15093</v>
      </c>
      <c r="F9" s="3"/>
      <c r="G9" s="4"/>
    </row>
    <row r="10" spans="1:7" ht="33" customHeight="1">
      <c r="A10" s="92" t="s">
        <v>130</v>
      </c>
      <c r="B10" s="160">
        <v>19245</v>
      </c>
      <c r="C10" s="160">
        <v>19375</v>
      </c>
      <c r="D10" s="225">
        <f aca="true" t="shared" si="0" ref="D10:D16">ROUND(C10/B10*100,1)</f>
        <v>100.7</v>
      </c>
      <c r="E10" s="225">
        <f aca="true" t="shared" si="1" ref="E10:E16">C10-B10</f>
        <v>130</v>
      </c>
      <c r="F10" s="5"/>
      <c r="G10" s="4"/>
    </row>
    <row r="11" spans="1:7" ht="44.25" customHeight="1">
      <c r="A11" s="227" t="s">
        <v>156</v>
      </c>
      <c r="B11" s="228">
        <v>16411</v>
      </c>
      <c r="C11" s="228">
        <v>14483</v>
      </c>
      <c r="D11" s="229">
        <f>ROUND(C11/B11*100,1)</f>
        <v>88.3</v>
      </c>
      <c r="E11" s="229">
        <f>C11-B11</f>
        <v>-1928</v>
      </c>
      <c r="F11" s="5"/>
      <c r="G11" s="4"/>
    </row>
    <row r="12" spans="1:7" ht="33" customHeight="1">
      <c r="A12" s="195" t="s">
        <v>131</v>
      </c>
      <c r="B12" s="160">
        <v>30</v>
      </c>
      <c r="C12" s="160">
        <v>7</v>
      </c>
      <c r="D12" s="87">
        <f t="shared" si="0"/>
        <v>23.3</v>
      </c>
      <c r="E12" s="165">
        <f>C12-B12</f>
        <v>-23</v>
      </c>
      <c r="F12" s="5"/>
      <c r="G12" s="4"/>
    </row>
    <row r="13" spans="1:7" ht="32.25" customHeight="1">
      <c r="A13" s="195" t="s">
        <v>132</v>
      </c>
      <c r="B13" s="160">
        <v>665</v>
      </c>
      <c r="C13" s="160">
        <v>367</v>
      </c>
      <c r="D13" s="87">
        <f t="shared" si="0"/>
        <v>55.2</v>
      </c>
      <c r="E13" s="165">
        <f t="shared" si="1"/>
        <v>-298</v>
      </c>
      <c r="F13" s="5"/>
      <c r="G13" s="4"/>
    </row>
    <row r="14" spans="1:5" ht="27.75" customHeight="1">
      <c r="A14" s="92" t="s">
        <v>105</v>
      </c>
      <c r="B14" s="161">
        <v>6431</v>
      </c>
      <c r="C14" s="160">
        <v>4706</v>
      </c>
      <c r="D14" s="88">
        <f t="shared" si="0"/>
        <v>73.2</v>
      </c>
      <c r="E14" s="163">
        <f t="shared" si="1"/>
        <v>-1725</v>
      </c>
    </row>
    <row r="15" spans="1:6" ht="19.5" customHeight="1">
      <c r="A15" s="91" t="s">
        <v>106</v>
      </c>
      <c r="B15" s="89">
        <v>3035</v>
      </c>
      <c r="C15" s="164">
        <v>3349</v>
      </c>
      <c r="D15" s="84">
        <f t="shared" si="0"/>
        <v>110.3</v>
      </c>
      <c r="E15" s="162">
        <f t="shared" si="1"/>
        <v>314</v>
      </c>
      <c r="F15" s="6"/>
    </row>
    <row r="16" spans="1:6" ht="21.75" customHeight="1">
      <c r="A16" s="186" t="s">
        <v>102</v>
      </c>
      <c r="B16" s="161">
        <v>135</v>
      </c>
      <c r="C16" s="185">
        <v>77</v>
      </c>
      <c r="D16" s="84">
        <f t="shared" si="0"/>
        <v>57</v>
      </c>
      <c r="E16" s="162">
        <f t="shared" si="1"/>
        <v>-58</v>
      </c>
      <c r="F16" s="6"/>
    </row>
    <row r="17" spans="1:6" ht="33" customHeight="1">
      <c r="A17" s="186" t="s">
        <v>107</v>
      </c>
      <c r="B17" s="161">
        <v>12915</v>
      </c>
      <c r="C17" s="185">
        <v>4737</v>
      </c>
      <c r="D17" s="84">
        <f aca="true" t="shared" si="2" ref="D17:D22">ROUND(C17/B17*100,1)</f>
        <v>36.7</v>
      </c>
      <c r="E17" s="162">
        <f aca="true" t="shared" si="3" ref="E17:E22">C17-B17</f>
        <v>-8178</v>
      </c>
      <c r="F17" s="6"/>
    </row>
    <row r="18" spans="1:6" ht="21.75" customHeight="1">
      <c r="A18" s="186" t="s">
        <v>108</v>
      </c>
      <c r="B18" s="161">
        <v>39326</v>
      </c>
      <c r="C18" s="185">
        <v>52377</v>
      </c>
      <c r="D18" s="84">
        <f t="shared" si="2"/>
        <v>133.2</v>
      </c>
      <c r="E18" s="162">
        <f t="shared" si="3"/>
        <v>13051</v>
      </c>
      <c r="F18" s="6"/>
    </row>
    <row r="19" spans="1:6" ht="47.25" customHeight="1">
      <c r="A19" s="227" t="s">
        <v>157</v>
      </c>
      <c r="B19" s="230">
        <v>14666</v>
      </c>
      <c r="C19" s="231">
        <v>25821</v>
      </c>
      <c r="D19" s="232">
        <f>ROUND(C19/B19*100,1)</f>
        <v>176.1</v>
      </c>
      <c r="E19" s="233">
        <f>C19-B19</f>
        <v>11155</v>
      </c>
      <c r="F19" s="6"/>
    </row>
    <row r="20" spans="1:11" ht="31.5">
      <c r="A20" s="92" t="s">
        <v>109</v>
      </c>
      <c r="B20" s="161">
        <v>9042</v>
      </c>
      <c r="C20" s="161">
        <v>8346</v>
      </c>
      <c r="D20" s="84">
        <f t="shared" si="2"/>
        <v>92.3</v>
      </c>
      <c r="E20" s="162">
        <f t="shared" si="3"/>
        <v>-696</v>
      </c>
      <c r="F20" s="7"/>
      <c r="K20" s="8"/>
    </row>
    <row r="21" spans="1:11" ht="15.75">
      <c r="A21" s="92" t="s">
        <v>13</v>
      </c>
      <c r="B21" s="161">
        <v>69298</v>
      </c>
      <c r="C21" s="161">
        <v>43700</v>
      </c>
      <c r="D21" s="84">
        <f t="shared" si="2"/>
        <v>63.1</v>
      </c>
      <c r="E21" s="162">
        <f t="shared" si="3"/>
        <v>-25598</v>
      </c>
      <c r="F21" s="7"/>
      <c r="K21" s="8"/>
    </row>
    <row r="22" spans="1:11" ht="39.75" customHeight="1">
      <c r="A22" s="226" t="s">
        <v>158</v>
      </c>
      <c r="B22" s="230">
        <v>52097</v>
      </c>
      <c r="C22" s="230">
        <v>26602</v>
      </c>
      <c r="D22" s="232">
        <f t="shared" si="2"/>
        <v>51.1</v>
      </c>
      <c r="E22" s="233">
        <f t="shared" si="3"/>
        <v>-25495</v>
      </c>
      <c r="F22" s="7"/>
      <c r="K22" s="8"/>
    </row>
    <row r="23" spans="1:5" ht="9" customHeight="1">
      <c r="A23" s="265" t="s">
        <v>103</v>
      </c>
      <c r="B23" s="265"/>
      <c r="C23" s="265"/>
      <c r="D23" s="265"/>
      <c r="E23" s="265"/>
    </row>
    <row r="24" spans="1:5" ht="15.75" customHeight="1">
      <c r="A24" s="266"/>
      <c r="B24" s="266"/>
      <c r="C24" s="266"/>
      <c r="D24" s="266"/>
      <c r="E24" s="266"/>
    </row>
    <row r="25" spans="1:5" ht="12.75" customHeight="1">
      <c r="A25" s="267" t="s">
        <v>0</v>
      </c>
      <c r="B25" s="267" t="s">
        <v>159</v>
      </c>
      <c r="C25" s="267" t="s">
        <v>160</v>
      </c>
      <c r="D25" s="268" t="s">
        <v>1</v>
      </c>
      <c r="E25" s="269"/>
    </row>
    <row r="26" spans="1:5" ht="28.5" customHeight="1">
      <c r="A26" s="267"/>
      <c r="B26" s="267"/>
      <c r="C26" s="267"/>
      <c r="D26" s="68" t="s">
        <v>2</v>
      </c>
      <c r="E26" s="83" t="s">
        <v>84</v>
      </c>
    </row>
    <row r="27" spans="1:5" ht="28.5" customHeight="1">
      <c r="A27" s="204" t="s">
        <v>122</v>
      </c>
      <c r="B27" s="200">
        <v>30505</v>
      </c>
      <c r="C27" s="200">
        <v>35648</v>
      </c>
      <c r="D27" s="68">
        <f aca="true" t="shared" si="4" ref="D27:D32">ROUND(C27/B27*100,1)</f>
        <v>116.9</v>
      </c>
      <c r="E27" s="83">
        <f>C27-B27</f>
        <v>5143</v>
      </c>
    </row>
    <row r="28" spans="1:8" ht="23.25" customHeight="1">
      <c r="A28" s="205" t="s">
        <v>123</v>
      </c>
      <c r="B28" s="89">
        <v>13359</v>
      </c>
      <c r="C28" s="86">
        <v>20078</v>
      </c>
      <c r="D28" s="84">
        <f t="shared" si="4"/>
        <v>150.3</v>
      </c>
      <c r="E28" s="162">
        <f>C28-B28</f>
        <v>6719</v>
      </c>
      <c r="G28" s="9"/>
      <c r="H28" s="9"/>
    </row>
    <row r="29" spans="1:5" ht="24" customHeight="1">
      <c r="A29" s="91" t="s">
        <v>110</v>
      </c>
      <c r="B29" s="89">
        <v>11141</v>
      </c>
      <c r="C29" s="86">
        <v>17651</v>
      </c>
      <c r="D29" s="84">
        <f t="shared" si="4"/>
        <v>158.4</v>
      </c>
      <c r="E29" s="162">
        <f>C29-B29</f>
        <v>6510</v>
      </c>
    </row>
    <row r="30" spans="1:5" ht="15.75">
      <c r="A30" s="91" t="s">
        <v>163</v>
      </c>
      <c r="B30" s="197">
        <v>3500.88</v>
      </c>
      <c r="C30" s="166">
        <v>3794</v>
      </c>
      <c r="D30" s="84">
        <f t="shared" si="4"/>
        <v>108.4</v>
      </c>
      <c r="E30" s="87" t="s">
        <v>161</v>
      </c>
    </row>
    <row r="31" spans="1:5" ht="30" customHeight="1">
      <c r="A31" s="91" t="s">
        <v>111</v>
      </c>
      <c r="B31" s="86">
        <v>3684</v>
      </c>
      <c r="C31" s="86">
        <v>2079</v>
      </c>
      <c r="D31" s="84">
        <f t="shared" si="4"/>
        <v>56.4</v>
      </c>
      <c r="E31" s="162">
        <f>C31-B31</f>
        <v>-1605</v>
      </c>
    </row>
    <row r="32" spans="1:10" ht="33" customHeight="1">
      <c r="A32" s="93" t="s">
        <v>5</v>
      </c>
      <c r="B32" s="86">
        <v>6026.2</v>
      </c>
      <c r="C32" s="86">
        <v>7056.12</v>
      </c>
      <c r="D32" s="85">
        <f t="shared" si="4"/>
        <v>117.1</v>
      </c>
      <c r="E32" s="87" t="s">
        <v>162</v>
      </c>
      <c r="F32" s="7"/>
      <c r="G32" s="7"/>
      <c r="I32" s="7"/>
      <c r="J32" s="10"/>
    </row>
    <row r="33" spans="1:5" ht="33" customHeight="1">
      <c r="A33" s="264"/>
      <c r="B33" s="264"/>
      <c r="C33" s="264"/>
      <c r="D33" s="264"/>
      <c r="E33" s="264"/>
    </row>
  </sheetData>
  <sheetProtection/>
  <mergeCells count="12">
    <mergeCell ref="A1:E1"/>
    <mergeCell ref="A2:E2"/>
    <mergeCell ref="A3:A4"/>
    <mergeCell ref="B3:B4"/>
    <mergeCell ref="C3:C4"/>
    <mergeCell ref="D3:E3"/>
    <mergeCell ref="A33:E33"/>
    <mergeCell ref="A23:E24"/>
    <mergeCell ref="A25:A26"/>
    <mergeCell ref="B25:B26"/>
    <mergeCell ref="C25:C26"/>
    <mergeCell ref="D25:E25"/>
  </mergeCells>
  <printOptions horizontalCentered="1"/>
  <pageMargins left="0.5905511811023623" right="0" top="0.3937007874015748" bottom="0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F145"/>
  <sheetViews>
    <sheetView view="pageBreakPreview" zoomScale="75" zoomScaleNormal="75" zoomScaleSheetLayoutView="75" zoomScalePageLayoutView="0" workbookViewId="0" topLeftCell="A1">
      <selection activeCell="K10" sqref="K10:K35"/>
    </sheetView>
  </sheetViews>
  <sheetFormatPr defaultColWidth="9.140625" defaultRowHeight="15"/>
  <cols>
    <col min="1" max="1" width="35.8515625" style="13" customWidth="1"/>
    <col min="2" max="5" width="9.8515625" style="13" customWidth="1"/>
    <col min="6" max="6" width="10.00390625" style="13" customWidth="1"/>
    <col min="7" max="7" width="10.28125" style="13" customWidth="1"/>
    <col min="8" max="8" width="9.7109375" style="13" customWidth="1"/>
    <col min="9" max="9" width="11.00390625" style="13" customWidth="1"/>
    <col min="10" max="11" width="9.8515625" style="13" customWidth="1"/>
    <col min="12" max="13" width="8.7109375" style="13" customWidth="1"/>
    <col min="14" max="17" width="9.28125" style="13" customWidth="1"/>
    <col min="18" max="21" width="8.8515625" style="13" customWidth="1"/>
    <col min="22" max="23" width="10.140625" style="13" customWidth="1"/>
    <col min="24" max="24" width="11.140625" style="13" customWidth="1"/>
    <col min="25" max="26" width="8.28125" style="13" customWidth="1"/>
    <col min="27" max="27" width="7.7109375" style="13" customWidth="1"/>
    <col min="28" max="28" width="7.28125" style="13" customWidth="1"/>
    <col min="29" max="32" width="6.7109375" style="13" hidden="1" customWidth="1"/>
    <col min="33" max="33" width="8.57421875" style="224" customWidth="1"/>
    <col min="34" max="34" width="8.8515625" style="224" customWidth="1"/>
    <col min="35" max="35" width="6.421875" style="224" customWidth="1"/>
    <col min="36" max="36" width="8.421875" style="224" customWidth="1"/>
    <col min="37" max="37" width="8.28125" style="224" customWidth="1"/>
    <col min="38" max="38" width="7.28125" style="224" customWidth="1"/>
    <col min="39" max="39" width="6.7109375" style="224" customWidth="1"/>
    <col min="40" max="40" width="8.28125" style="224" customWidth="1"/>
    <col min="41" max="41" width="7.421875" style="224" customWidth="1"/>
    <col min="42" max="42" width="7.140625" style="224" customWidth="1"/>
    <col min="43" max="43" width="9.00390625" style="224" customWidth="1"/>
    <col min="44" max="44" width="9.8515625" style="224" customWidth="1"/>
    <col min="45" max="45" width="8.57421875" style="13" customWidth="1"/>
    <col min="46" max="46" width="9.421875" style="13" customWidth="1"/>
    <col min="47" max="47" width="7.28125" style="13" customWidth="1"/>
    <col min="48" max="48" width="6.140625" style="13" customWidth="1"/>
    <col min="49" max="52" width="7.421875" style="13" hidden="1" customWidth="1"/>
    <col min="53" max="53" width="7.57421875" style="13" customWidth="1"/>
    <col min="54" max="54" width="8.57421875" style="13" customWidth="1"/>
    <col min="55" max="55" width="7.421875" style="13" customWidth="1"/>
    <col min="56" max="56" width="7.7109375" style="13" customWidth="1"/>
    <col min="57" max="57" width="8.140625" style="13" customWidth="1"/>
    <col min="58" max="58" width="7.57421875" style="13" customWidth="1"/>
    <col min="59" max="59" width="6.7109375" style="13" customWidth="1"/>
    <col min="60" max="64" width="8.140625" style="13" customWidth="1"/>
    <col min="65" max="65" width="8.421875" style="13" customWidth="1"/>
    <col min="66" max="66" width="8.57421875" style="13" customWidth="1"/>
    <col min="67" max="67" width="6.00390625" style="13" customWidth="1"/>
    <col min="68" max="68" width="8.28125" style="13" customWidth="1"/>
    <col min="69" max="69" width="7.57421875" style="13" customWidth="1"/>
    <col min="70" max="70" width="8.28125" style="13" customWidth="1"/>
    <col min="71" max="71" width="6.421875" style="13" customWidth="1"/>
    <col min="72" max="72" width="8.28125" style="13" customWidth="1"/>
    <col min="73" max="73" width="7.57421875" style="13" customWidth="1"/>
    <col min="74" max="74" width="7.8515625" style="13" customWidth="1"/>
    <col min="75" max="75" width="9.57421875" style="13" customWidth="1"/>
    <col min="76" max="76" width="7.00390625" style="13" customWidth="1"/>
    <col min="77" max="77" width="7.8515625" style="13" customWidth="1"/>
    <col min="78" max="78" width="9.140625" style="13" customWidth="1"/>
    <col min="79" max="79" width="8.7109375" style="13" customWidth="1"/>
    <col min="80" max="80" width="7.421875" style="13" customWidth="1"/>
    <col min="81" max="81" width="8.421875" style="13" customWidth="1"/>
    <col min="82" max="82" width="8.00390625" style="13" customWidth="1"/>
    <col min="83" max="83" width="7.8515625" style="13" customWidth="1"/>
    <col min="84" max="16384" width="9.140625" style="13" customWidth="1"/>
  </cols>
  <sheetData>
    <row r="1" spans="1:76" ht="21.75" customHeight="1">
      <c r="A1" s="326" t="s">
        <v>91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11"/>
      <c r="AD1" s="11"/>
      <c r="AE1" s="11"/>
      <c r="AF1" s="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11"/>
      <c r="AT1" s="11"/>
      <c r="AU1" s="11"/>
      <c r="AV1" s="11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M1" s="14"/>
      <c r="BO1" s="14"/>
      <c r="BP1" s="14"/>
      <c r="BR1" s="15"/>
      <c r="BW1" s="15"/>
      <c r="BX1" s="15"/>
    </row>
    <row r="2" spans="1:83" ht="21.75" customHeight="1" thickBot="1">
      <c r="A2" s="327" t="s">
        <v>151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16"/>
      <c r="AD2" s="16"/>
      <c r="AE2" s="16"/>
      <c r="AF2" s="16"/>
      <c r="AG2" s="212"/>
      <c r="AH2" s="212"/>
      <c r="AI2" s="212"/>
      <c r="AJ2" s="212"/>
      <c r="AK2" s="212"/>
      <c r="AL2" s="273" t="s">
        <v>6</v>
      </c>
      <c r="AM2" s="273"/>
      <c r="AN2" s="212"/>
      <c r="AO2" s="212"/>
      <c r="AP2" s="212"/>
      <c r="AQ2" s="212"/>
      <c r="AR2" s="212"/>
      <c r="AS2" s="16"/>
      <c r="AT2" s="16"/>
      <c r="AU2" s="16"/>
      <c r="AV2" s="16"/>
      <c r="AW2" s="17"/>
      <c r="AX2" s="17"/>
      <c r="AY2" s="17"/>
      <c r="AZ2" s="17"/>
      <c r="BA2" s="17"/>
      <c r="BD2" s="17"/>
      <c r="BE2" s="17"/>
      <c r="BF2" s="17"/>
      <c r="BG2" s="17"/>
      <c r="BH2" s="17"/>
      <c r="BI2" s="17"/>
      <c r="BJ2" s="17"/>
      <c r="BK2" s="322" t="s">
        <v>6</v>
      </c>
      <c r="BL2" s="322"/>
      <c r="BM2" s="18"/>
      <c r="BN2" s="18"/>
      <c r="BO2" s="18"/>
      <c r="BP2" s="18"/>
      <c r="BQ2" s="18"/>
      <c r="BR2" s="15"/>
      <c r="BU2" s="15"/>
      <c r="CD2" s="321" t="s">
        <v>6</v>
      </c>
      <c r="CE2" s="321"/>
    </row>
    <row r="3" spans="1:83" ht="14.25" customHeight="1">
      <c r="A3" s="328"/>
      <c r="B3" s="310" t="s">
        <v>121</v>
      </c>
      <c r="C3" s="310"/>
      <c r="D3" s="310"/>
      <c r="E3" s="310"/>
      <c r="F3" s="310" t="s">
        <v>126</v>
      </c>
      <c r="G3" s="310"/>
      <c r="H3" s="310"/>
      <c r="I3" s="310"/>
      <c r="J3" s="278" t="s">
        <v>96</v>
      </c>
      <c r="K3" s="278"/>
      <c r="L3" s="278"/>
      <c r="M3" s="278"/>
      <c r="N3" s="288" t="s">
        <v>7</v>
      </c>
      <c r="O3" s="289"/>
      <c r="P3" s="289"/>
      <c r="Q3" s="290"/>
      <c r="R3" s="279" t="s">
        <v>89</v>
      </c>
      <c r="S3" s="280"/>
      <c r="T3" s="280"/>
      <c r="U3" s="281"/>
      <c r="V3" s="279" t="s">
        <v>94</v>
      </c>
      <c r="W3" s="280"/>
      <c r="X3" s="281"/>
      <c r="Y3" s="288" t="s">
        <v>8</v>
      </c>
      <c r="Z3" s="289"/>
      <c r="AA3" s="289"/>
      <c r="AB3" s="290"/>
      <c r="AC3" s="288" t="s">
        <v>9</v>
      </c>
      <c r="AD3" s="289"/>
      <c r="AE3" s="289"/>
      <c r="AF3" s="290"/>
      <c r="AG3" s="301" t="s">
        <v>10</v>
      </c>
      <c r="AH3" s="302"/>
      <c r="AI3" s="302"/>
      <c r="AJ3" s="303"/>
      <c r="AK3" s="323" t="s">
        <v>127</v>
      </c>
      <c r="AL3" s="324"/>
      <c r="AM3" s="324"/>
      <c r="AN3" s="324"/>
      <c r="AO3" s="324"/>
      <c r="AP3" s="324"/>
      <c r="AQ3" s="324"/>
      <c r="AR3" s="325"/>
      <c r="AS3" s="288" t="s">
        <v>11</v>
      </c>
      <c r="AT3" s="289"/>
      <c r="AU3" s="289"/>
      <c r="AV3" s="290"/>
      <c r="AW3" s="19"/>
      <c r="AX3" s="20"/>
      <c r="AY3" s="20"/>
      <c r="AZ3" s="20"/>
      <c r="BA3" s="311" t="s">
        <v>12</v>
      </c>
      <c r="BB3" s="311"/>
      <c r="BC3" s="311"/>
      <c r="BD3" s="311"/>
      <c r="BE3" s="310" t="s">
        <v>13</v>
      </c>
      <c r="BF3" s="310"/>
      <c r="BG3" s="310"/>
      <c r="BH3" s="310"/>
      <c r="BI3" s="288" t="s">
        <v>120</v>
      </c>
      <c r="BJ3" s="289"/>
      <c r="BK3" s="289"/>
      <c r="BL3" s="290"/>
      <c r="BM3" s="288" t="s">
        <v>119</v>
      </c>
      <c r="BN3" s="289"/>
      <c r="BO3" s="289"/>
      <c r="BP3" s="290"/>
      <c r="BQ3" s="278" t="s">
        <v>99</v>
      </c>
      <c r="BR3" s="278"/>
      <c r="BS3" s="278"/>
      <c r="BT3" s="278"/>
      <c r="BU3" s="279" t="s">
        <v>152</v>
      </c>
      <c r="BV3" s="280"/>
      <c r="BW3" s="281"/>
      <c r="BX3" s="288" t="s">
        <v>129</v>
      </c>
      <c r="BY3" s="289"/>
      <c r="BZ3" s="289"/>
      <c r="CA3" s="290"/>
      <c r="CB3" s="310" t="s">
        <v>5</v>
      </c>
      <c r="CC3" s="310"/>
      <c r="CD3" s="310"/>
      <c r="CE3" s="310"/>
    </row>
    <row r="4" spans="1:83" ht="38.25" customHeight="1">
      <c r="A4" s="329"/>
      <c r="B4" s="310"/>
      <c r="C4" s="310"/>
      <c r="D4" s="310"/>
      <c r="E4" s="310"/>
      <c r="F4" s="310"/>
      <c r="G4" s="310"/>
      <c r="H4" s="310"/>
      <c r="I4" s="310"/>
      <c r="J4" s="291" t="s">
        <v>97</v>
      </c>
      <c r="K4" s="292"/>
      <c r="L4" s="292"/>
      <c r="M4" s="293"/>
      <c r="N4" s="291"/>
      <c r="O4" s="292"/>
      <c r="P4" s="292"/>
      <c r="Q4" s="293"/>
      <c r="R4" s="282"/>
      <c r="S4" s="283"/>
      <c r="T4" s="283"/>
      <c r="U4" s="284"/>
      <c r="V4" s="282"/>
      <c r="W4" s="283"/>
      <c r="X4" s="284"/>
      <c r="Y4" s="291"/>
      <c r="Z4" s="292"/>
      <c r="AA4" s="292"/>
      <c r="AB4" s="293"/>
      <c r="AC4" s="291"/>
      <c r="AD4" s="292"/>
      <c r="AE4" s="292"/>
      <c r="AF4" s="293"/>
      <c r="AG4" s="304"/>
      <c r="AH4" s="305"/>
      <c r="AI4" s="305"/>
      <c r="AJ4" s="306"/>
      <c r="AK4" s="312" t="s">
        <v>87</v>
      </c>
      <c r="AL4" s="312"/>
      <c r="AM4" s="312"/>
      <c r="AN4" s="312"/>
      <c r="AO4" s="312" t="s">
        <v>88</v>
      </c>
      <c r="AP4" s="312"/>
      <c r="AQ4" s="312"/>
      <c r="AR4" s="312"/>
      <c r="AS4" s="291"/>
      <c r="AT4" s="292"/>
      <c r="AU4" s="292"/>
      <c r="AV4" s="293"/>
      <c r="AW4" s="21"/>
      <c r="AX4" s="22"/>
      <c r="AY4" s="297" t="s">
        <v>14</v>
      </c>
      <c r="AZ4" s="298"/>
      <c r="BA4" s="311"/>
      <c r="BB4" s="311"/>
      <c r="BC4" s="311"/>
      <c r="BD4" s="311"/>
      <c r="BE4" s="310"/>
      <c r="BF4" s="310"/>
      <c r="BG4" s="310"/>
      <c r="BH4" s="310"/>
      <c r="BI4" s="291"/>
      <c r="BJ4" s="292"/>
      <c r="BK4" s="292"/>
      <c r="BL4" s="293"/>
      <c r="BM4" s="291"/>
      <c r="BN4" s="292"/>
      <c r="BO4" s="292"/>
      <c r="BP4" s="293"/>
      <c r="BQ4" s="288" t="s">
        <v>98</v>
      </c>
      <c r="BR4" s="289"/>
      <c r="BS4" s="289"/>
      <c r="BT4" s="290"/>
      <c r="BU4" s="282"/>
      <c r="BV4" s="283"/>
      <c r="BW4" s="284"/>
      <c r="BX4" s="291"/>
      <c r="BY4" s="292"/>
      <c r="BZ4" s="292"/>
      <c r="CA4" s="293"/>
      <c r="CB4" s="310"/>
      <c r="CC4" s="310"/>
      <c r="CD4" s="310"/>
      <c r="CE4" s="310"/>
    </row>
    <row r="5" spans="1:83" ht="36.75" customHeight="1">
      <c r="A5" s="329"/>
      <c r="B5" s="310"/>
      <c r="C5" s="310"/>
      <c r="D5" s="310"/>
      <c r="E5" s="310"/>
      <c r="F5" s="310"/>
      <c r="G5" s="310"/>
      <c r="H5" s="310"/>
      <c r="I5" s="310"/>
      <c r="J5" s="294"/>
      <c r="K5" s="295"/>
      <c r="L5" s="295"/>
      <c r="M5" s="296"/>
      <c r="N5" s="294"/>
      <c r="O5" s="295"/>
      <c r="P5" s="295"/>
      <c r="Q5" s="296"/>
      <c r="R5" s="285"/>
      <c r="S5" s="286"/>
      <c r="T5" s="286"/>
      <c r="U5" s="287"/>
      <c r="V5" s="285"/>
      <c r="W5" s="286"/>
      <c r="X5" s="287"/>
      <c r="Y5" s="294"/>
      <c r="Z5" s="295"/>
      <c r="AA5" s="295"/>
      <c r="AB5" s="296"/>
      <c r="AC5" s="294"/>
      <c r="AD5" s="295"/>
      <c r="AE5" s="295"/>
      <c r="AF5" s="296"/>
      <c r="AG5" s="307"/>
      <c r="AH5" s="308"/>
      <c r="AI5" s="308"/>
      <c r="AJ5" s="309"/>
      <c r="AK5" s="312"/>
      <c r="AL5" s="312"/>
      <c r="AM5" s="312"/>
      <c r="AN5" s="312"/>
      <c r="AO5" s="312"/>
      <c r="AP5" s="312"/>
      <c r="AQ5" s="312"/>
      <c r="AR5" s="312"/>
      <c r="AS5" s="294"/>
      <c r="AT5" s="295"/>
      <c r="AU5" s="295"/>
      <c r="AV5" s="296"/>
      <c r="AW5" s="23"/>
      <c r="AX5" s="24"/>
      <c r="AY5" s="299"/>
      <c r="AZ5" s="300"/>
      <c r="BA5" s="311"/>
      <c r="BB5" s="311"/>
      <c r="BC5" s="311"/>
      <c r="BD5" s="311"/>
      <c r="BE5" s="310"/>
      <c r="BF5" s="310"/>
      <c r="BG5" s="310"/>
      <c r="BH5" s="310"/>
      <c r="BI5" s="294"/>
      <c r="BJ5" s="295"/>
      <c r="BK5" s="295"/>
      <c r="BL5" s="296"/>
      <c r="BM5" s="294"/>
      <c r="BN5" s="295"/>
      <c r="BO5" s="295"/>
      <c r="BP5" s="296"/>
      <c r="BQ5" s="294"/>
      <c r="BR5" s="295"/>
      <c r="BS5" s="295"/>
      <c r="BT5" s="296"/>
      <c r="BU5" s="285"/>
      <c r="BV5" s="286"/>
      <c r="BW5" s="287"/>
      <c r="BX5" s="294"/>
      <c r="BY5" s="295"/>
      <c r="BZ5" s="295"/>
      <c r="CA5" s="296"/>
      <c r="CB5" s="310"/>
      <c r="CC5" s="310"/>
      <c r="CD5" s="310"/>
      <c r="CE5" s="310"/>
    </row>
    <row r="6" spans="1:83" ht="35.25" customHeight="1">
      <c r="A6" s="329"/>
      <c r="B6" s="274">
        <v>2019</v>
      </c>
      <c r="C6" s="274">
        <v>2020</v>
      </c>
      <c r="D6" s="276" t="s">
        <v>15</v>
      </c>
      <c r="E6" s="276"/>
      <c r="F6" s="274">
        <v>2019</v>
      </c>
      <c r="G6" s="274">
        <v>2020</v>
      </c>
      <c r="H6" s="276" t="s">
        <v>15</v>
      </c>
      <c r="I6" s="276"/>
      <c r="J6" s="274">
        <v>2019</v>
      </c>
      <c r="K6" s="274">
        <v>2020</v>
      </c>
      <c r="L6" s="276" t="s">
        <v>15</v>
      </c>
      <c r="M6" s="276"/>
      <c r="N6" s="274">
        <v>2019</v>
      </c>
      <c r="O6" s="274">
        <v>2020</v>
      </c>
      <c r="P6" s="313" t="s">
        <v>15</v>
      </c>
      <c r="Q6" s="314"/>
      <c r="R6" s="274">
        <v>2019</v>
      </c>
      <c r="S6" s="274">
        <v>2020</v>
      </c>
      <c r="T6" s="276" t="s">
        <v>15</v>
      </c>
      <c r="U6" s="276"/>
      <c r="V6" s="274">
        <v>2019</v>
      </c>
      <c r="W6" s="274">
        <v>2020</v>
      </c>
      <c r="X6" s="183" t="s">
        <v>95</v>
      </c>
      <c r="Y6" s="274">
        <v>2019</v>
      </c>
      <c r="Z6" s="274">
        <v>2020</v>
      </c>
      <c r="AA6" s="277" t="s">
        <v>15</v>
      </c>
      <c r="AB6" s="277"/>
      <c r="AC6" s="277">
        <v>2014</v>
      </c>
      <c r="AD6" s="277">
        <v>2015</v>
      </c>
      <c r="AE6" s="319" t="s">
        <v>15</v>
      </c>
      <c r="AF6" s="320"/>
      <c r="AG6" s="317">
        <v>2019</v>
      </c>
      <c r="AH6" s="317">
        <v>2020</v>
      </c>
      <c r="AI6" s="315" t="s">
        <v>15</v>
      </c>
      <c r="AJ6" s="315"/>
      <c r="AK6" s="317">
        <v>2019</v>
      </c>
      <c r="AL6" s="317">
        <v>2020</v>
      </c>
      <c r="AM6" s="315" t="s">
        <v>15</v>
      </c>
      <c r="AN6" s="315"/>
      <c r="AO6" s="317">
        <v>2019</v>
      </c>
      <c r="AP6" s="317">
        <v>2020</v>
      </c>
      <c r="AQ6" s="315" t="s">
        <v>15</v>
      </c>
      <c r="AR6" s="315"/>
      <c r="AS6" s="274">
        <v>2019</v>
      </c>
      <c r="AT6" s="274">
        <v>2020</v>
      </c>
      <c r="AU6" s="276" t="s">
        <v>15</v>
      </c>
      <c r="AV6" s="276"/>
      <c r="AW6" s="25"/>
      <c r="AX6" s="26"/>
      <c r="AY6" s="26"/>
      <c r="AZ6" s="26"/>
      <c r="BA6" s="274">
        <v>2019</v>
      </c>
      <c r="BB6" s="274">
        <v>2020</v>
      </c>
      <c r="BC6" s="276" t="s">
        <v>15</v>
      </c>
      <c r="BD6" s="276"/>
      <c r="BE6" s="276" t="s">
        <v>16</v>
      </c>
      <c r="BF6" s="276"/>
      <c r="BG6" s="276" t="s">
        <v>15</v>
      </c>
      <c r="BH6" s="276"/>
      <c r="BI6" s="274">
        <v>2019</v>
      </c>
      <c r="BJ6" s="274">
        <v>2020</v>
      </c>
      <c r="BK6" s="276" t="s">
        <v>15</v>
      </c>
      <c r="BL6" s="276"/>
      <c r="BM6" s="274">
        <v>2019</v>
      </c>
      <c r="BN6" s="274">
        <v>2020</v>
      </c>
      <c r="BO6" s="276" t="s">
        <v>15</v>
      </c>
      <c r="BP6" s="276"/>
      <c r="BQ6" s="274">
        <v>2019</v>
      </c>
      <c r="BR6" s="274">
        <v>2020</v>
      </c>
      <c r="BS6" s="276" t="s">
        <v>15</v>
      </c>
      <c r="BT6" s="276"/>
      <c r="BU6" s="274">
        <v>2019</v>
      </c>
      <c r="BV6" s="274">
        <v>2020</v>
      </c>
      <c r="BW6" s="316" t="s">
        <v>17</v>
      </c>
      <c r="BX6" s="274">
        <v>2019</v>
      </c>
      <c r="BY6" s="274">
        <v>2020</v>
      </c>
      <c r="BZ6" s="276" t="s">
        <v>15</v>
      </c>
      <c r="CA6" s="276"/>
      <c r="CB6" s="274">
        <v>2019</v>
      </c>
      <c r="CC6" s="274">
        <v>2020</v>
      </c>
      <c r="CD6" s="331" t="s">
        <v>15</v>
      </c>
      <c r="CE6" s="331"/>
    </row>
    <row r="7" spans="1:83" s="34" customFormat="1" ht="18.75" customHeight="1">
      <c r="A7" s="330"/>
      <c r="B7" s="275"/>
      <c r="C7" s="275"/>
      <c r="D7" s="27" t="s">
        <v>2</v>
      </c>
      <c r="E7" s="27" t="s">
        <v>17</v>
      </c>
      <c r="F7" s="275"/>
      <c r="G7" s="275"/>
      <c r="H7" s="27" t="s">
        <v>2</v>
      </c>
      <c r="I7" s="27" t="s">
        <v>17</v>
      </c>
      <c r="J7" s="275"/>
      <c r="K7" s="275"/>
      <c r="L7" s="27" t="s">
        <v>2</v>
      </c>
      <c r="M7" s="27" t="s">
        <v>17</v>
      </c>
      <c r="N7" s="275"/>
      <c r="O7" s="275"/>
      <c r="P7" s="27" t="s">
        <v>2</v>
      </c>
      <c r="Q7" s="27" t="s">
        <v>17</v>
      </c>
      <c r="R7" s="275"/>
      <c r="S7" s="275"/>
      <c r="T7" s="27" t="s">
        <v>2</v>
      </c>
      <c r="U7" s="27" t="s">
        <v>17</v>
      </c>
      <c r="V7" s="275"/>
      <c r="W7" s="275"/>
      <c r="X7" s="184"/>
      <c r="Y7" s="275"/>
      <c r="Z7" s="275"/>
      <c r="AA7" s="28" t="s">
        <v>2</v>
      </c>
      <c r="AB7" s="28" t="s">
        <v>17</v>
      </c>
      <c r="AC7" s="277"/>
      <c r="AD7" s="277"/>
      <c r="AE7" s="28" t="s">
        <v>2</v>
      </c>
      <c r="AF7" s="28" t="s">
        <v>17</v>
      </c>
      <c r="AG7" s="318"/>
      <c r="AH7" s="318"/>
      <c r="AI7" s="213" t="s">
        <v>2</v>
      </c>
      <c r="AJ7" s="213" t="s">
        <v>17</v>
      </c>
      <c r="AK7" s="318"/>
      <c r="AL7" s="318"/>
      <c r="AM7" s="213" t="s">
        <v>2</v>
      </c>
      <c r="AN7" s="213" t="s">
        <v>17</v>
      </c>
      <c r="AO7" s="318"/>
      <c r="AP7" s="318"/>
      <c r="AQ7" s="213" t="s">
        <v>2</v>
      </c>
      <c r="AR7" s="213" t="s">
        <v>17</v>
      </c>
      <c r="AS7" s="275"/>
      <c r="AT7" s="275"/>
      <c r="AU7" s="27" t="s">
        <v>2</v>
      </c>
      <c r="AV7" s="27" t="s">
        <v>17</v>
      </c>
      <c r="AW7" s="29">
        <v>2016</v>
      </c>
      <c r="AX7" s="30">
        <v>2017</v>
      </c>
      <c r="AY7" s="31">
        <v>2016</v>
      </c>
      <c r="AZ7" s="32">
        <v>2017</v>
      </c>
      <c r="BA7" s="275"/>
      <c r="BB7" s="275"/>
      <c r="BC7" s="27" t="s">
        <v>2</v>
      </c>
      <c r="BD7" s="27" t="s">
        <v>17</v>
      </c>
      <c r="BE7" s="33">
        <v>2019</v>
      </c>
      <c r="BF7" s="33">
        <v>2020</v>
      </c>
      <c r="BG7" s="27" t="s">
        <v>2</v>
      </c>
      <c r="BH7" s="27" t="s">
        <v>17</v>
      </c>
      <c r="BI7" s="275"/>
      <c r="BJ7" s="275"/>
      <c r="BK7" s="27" t="s">
        <v>2</v>
      </c>
      <c r="BL7" s="27" t="s">
        <v>17</v>
      </c>
      <c r="BM7" s="275"/>
      <c r="BN7" s="275"/>
      <c r="BO7" s="27" t="s">
        <v>2</v>
      </c>
      <c r="BP7" s="27" t="s">
        <v>17</v>
      </c>
      <c r="BQ7" s="275"/>
      <c r="BR7" s="275"/>
      <c r="BS7" s="27" t="s">
        <v>2</v>
      </c>
      <c r="BT7" s="27" t="s">
        <v>17</v>
      </c>
      <c r="BU7" s="275"/>
      <c r="BV7" s="275"/>
      <c r="BW7" s="316"/>
      <c r="BX7" s="275"/>
      <c r="BY7" s="275"/>
      <c r="BZ7" s="27" t="s">
        <v>2</v>
      </c>
      <c r="CA7" s="27" t="s">
        <v>17</v>
      </c>
      <c r="CB7" s="275"/>
      <c r="CC7" s="275"/>
      <c r="CD7" s="182" t="s">
        <v>2</v>
      </c>
      <c r="CE7" s="182" t="s">
        <v>17</v>
      </c>
    </row>
    <row r="8" spans="1:83" ht="12.75" customHeight="1">
      <c r="A8" s="35" t="s">
        <v>18</v>
      </c>
      <c r="B8" s="35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35">
        <v>8</v>
      </c>
      <c r="J8" s="35">
        <v>9</v>
      </c>
      <c r="K8" s="35">
        <v>10</v>
      </c>
      <c r="L8" s="35">
        <v>11</v>
      </c>
      <c r="M8" s="35">
        <v>12</v>
      </c>
      <c r="N8" s="35">
        <v>13</v>
      </c>
      <c r="O8" s="35">
        <v>14</v>
      </c>
      <c r="P8" s="35">
        <v>15</v>
      </c>
      <c r="Q8" s="35">
        <v>16</v>
      </c>
      <c r="R8" s="35">
        <v>17</v>
      </c>
      <c r="S8" s="35">
        <v>18</v>
      </c>
      <c r="T8" s="35">
        <v>19</v>
      </c>
      <c r="U8" s="35">
        <v>20</v>
      </c>
      <c r="V8" s="35">
        <v>21</v>
      </c>
      <c r="W8" s="35">
        <v>22</v>
      </c>
      <c r="X8" s="35">
        <v>23</v>
      </c>
      <c r="Y8" s="35">
        <v>24</v>
      </c>
      <c r="Z8" s="35">
        <v>21</v>
      </c>
      <c r="AA8" s="35">
        <v>22</v>
      </c>
      <c r="AB8" s="35">
        <v>23</v>
      </c>
      <c r="AC8" s="35">
        <v>24</v>
      </c>
      <c r="AD8" s="35">
        <v>25</v>
      </c>
      <c r="AE8" s="35">
        <v>26</v>
      </c>
      <c r="AF8" s="35">
        <v>27</v>
      </c>
      <c r="AG8" s="214">
        <v>28</v>
      </c>
      <c r="AH8" s="214">
        <v>29</v>
      </c>
      <c r="AI8" s="214">
        <v>30</v>
      </c>
      <c r="AJ8" s="214">
        <v>31</v>
      </c>
      <c r="AK8" s="214">
        <v>32</v>
      </c>
      <c r="AL8" s="214">
        <v>33</v>
      </c>
      <c r="AM8" s="214">
        <v>34</v>
      </c>
      <c r="AN8" s="214">
        <v>35</v>
      </c>
      <c r="AO8" s="214">
        <v>36</v>
      </c>
      <c r="AP8" s="214">
        <v>53</v>
      </c>
      <c r="AQ8" s="214">
        <v>54</v>
      </c>
      <c r="AR8" s="214">
        <v>55</v>
      </c>
      <c r="AS8" s="35">
        <v>56</v>
      </c>
      <c r="AT8" s="35">
        <v>37</v>
      </c>
      <c r="AU8" s="35">
        <v>38</v>
      </c>
      <c r="AV8" s="35">
        <v>39</v>
      </c>
      <c r="AW8" s="35">
        <v>40</v>
      </c>
      <c r="AX8" s="35">
        <v>41</v>
      </c>
      <c r="AY8" s="35">
        <v>42</v>
      </c>
      <c r="AZ8" s="35">
        <v>43</v>
      </c>
      <c r="BA8" s="35">
        <v>44</v>
      </c>
      <c r="BB8" s="35">
        <v>45</v>
      </c>
      <c r="BC8" s="35">
        <v>46</v>
      </c>
      <c r="BD8" s="35">
        <v>47</v>
      </c>
      <c r="BE8" s="181">
        <v>48</v>
      </c>
      <c r="BF8" s="181">
        <v>49</v>
      </c>
      <c r="BG8" s="181">
        <v>50</v>
      </c>
      <c r="BH8" s="181">
        <v>51</v>
      </c>
      <c r="BI8" s="35">
        <v>52</v>
      </c>
      <c r="BJ8" s="35">
        <v>53</v>
      </c>
      <c r="BK8" s="35">
        <v>54</v>
      </c>
      <c r="BL8" s="35">
        <v>55</v>
      </c>
      <c r="BM8" s="35">
        <v>56</v>
      </c>
      <c r="BN8" s="35">
        <v>57</v>
      </c>
      <c r="BO8" s="35">
        <v>58</v>
      </c>
      <c r="BP8" s="35">
        <v>59</v>
      </c>
      <c r="BQ8" s="35">
        <v>60</v>
      </c>
      <c r="BR8" s="35">
        <v>61</v>
      </c>
      <c r="BS8" s="35">
        <v>62</v>
      </c>
      <c r="BT8" s="35">
        <v>63</v>
      </c>
      <c r="BU8" s="35">
        <v>64</v>
      </c>
      <c r="BV8" s="35">
        <v>65</v>
      </c>
      <c r="BW8" s="35">
        <v>66</v>
      </c>
      <c r="BX8" s="35">
        <v>67</v>
      </c>
      <c r="BY8" s="35">
        <v>68</v>
      </c>
      <c r="BZ8" s="35">
        <v>69</v>
      </c>
      <c r="CA8" s="35">
        <v>70</v>
      </c>
      <c r="CB8" s="35">
        <v>71</v>
      </c>
      <c r="CC8" s="181">
        <v>72</v>
      </c>
      <c r="CD8" s="181">
        <v>73</v>
      </c>
      <c r="CE8" s="181">
        <v>74</v>
      </c>
    </row>
    <row r="9" spans="1:83" s="48" customFormat="1" ht="18.75" customHeight="1">
      <c r="A9" s="199" t="s">
        <v>85</v>
      </c>
      <c r="B9" s="36">
        <f>SUM(B10:B35)</f>
        <v>90956</v>
      </c>
      <c r="C9" s="36">
        <f>SUM(C10:C35)</f>
        <v>88100</v>
      </c>
      <c r="D9" s="172">
        <f>C9/B9*100</f>
        <v>96.86002022956156</v>
      </c>
      <c r="E9" s="36">
        <f>C9-B9</f>
        <v>-2856</v>
      </c>
      <c r="F9" s="37">
        <f>SUM(F10:F35)</f>
        <v>46685</v>
      </c>
      <c r="G9" s="37">
        <f>SUM(G10:G35)</f>
        <v>57427</v>
      </c>
      <c r="H9" s="38">
        <f aca="true" t="shared" si="0" ref="H9:H34">G9/F9*100</f>
        <v>123.00953196958338</v>
      </c>
      <c r="I9" s="37">
        <f aca="true" t="shared" si="1" ref="I9:I34">G9-F9</f>
        <v>10742</v>
      </c>
      <c r="J9" s="37">
        <f>SUM(J10:J35)</f>
        <v>26427</v>
      </c>
      <c r="K9" s="37">
        <f>SUM(K10:K35)</f>
        <v>36439</v>
      </c>
      <c r="L9" s="38">
        <f aca="true" t="shared" si="2" ref="L9:L34">K9/J9*100</f>
        <v>137.8854958943505</v>
      </c>
      <c r="M9" s="37">
        <f aca="true" t="shared" si="3" ref="M9:M34">K9-J9</f>
        <v>10012</v>
      </c>
      <c r="N9" s="37">
        <f>SUM(N10:N35)</f>
        <v>43559</v>
      </c>
      <c r="O9" s="37">
        <f>SUM(O10:O35)</f>
        <v>31478</v>
      </c>
      <c r="P9" s="38">
        <f aca="true" t="shared" si="4" ref="P9:P34">O9/N9*100</f>
        <v>72.2652035170688</v>
      </c>
      <c r="Q9" s="37">
        <f aca="true" t="shared" si="5" ref="Q9:Q34">O9-N9</f>
        <v>-12081</v>
      </c>
      <c r="R9" s="37">
        <f>SUM(R10:R35)</f>
        <v>24314</v>
      </c>
      <c r="S9" s="37">
        <f>SUM(S10:S35)</f>
        <v>12103</v>
      </c>
      <c r="T9" s="39">
        <f aca="true" t="shared" si="6" ref="T9:T34">S9/R9*100</f>
        <v>49.77790573332236</v>
      </c>
      <c r="U9" s="37">
        <f aca="true" t="shared" si="7" ref="U9:U34">S9-R9</f>
        <v>-12211</v>
      </c>
      <c r="V9" s="38">
        <f>ROUND(R9/N9*100,1)</f>
        <v>55.8</v>
      </c>
      <c r="W9" s="38">
        <f>ROUND(S9/O9*100,1)</f>
        <v>38.4</v>
      </c>
      <c r="X9" s="38">
        <f>W9-V9</f>
        <v>-17.4</v>
      </c>
      <c r="Y9" s="37">
        <f>SUM(Y10:Y35)</f>
        <v>6431</v>
      </c>
      <c r="Z9" s="37">
        <f>SUM(Z10:Z35)</f>
        <v>4706</v>
      </c>
      <c r="AA9" s="39">
        <f aca="true" t="shared" si="8" ref="AA9:AA34">Z9/Y9*100</f>
        <v>73.17679987560255</v>
      </c>
      <c r="AB9" s="37">
        <f aca="true" t="shared" si="9" ref="AB9:AB34">Z9-Y9</f>
        <v>-1725</v>
      </c>
      <c r="AC9" s="40">
        <f>SUM(AC10:AC34)</f>
        <v>0</v>
      </c>
      <c r="AD9" s="40">
        <f>SUM(AD10:AD34)</f>
        <v>0</v>
      </c>
      <c r="AE9" s="39" t="e">
        <f aca="true" t="shared" si="10" ref="AE9:AE34">AD9/AC9*100</f>
        <v>#DIV/0!</v>
      </c>
      <c r="AF9" s="40">
        <f aca="true" t="shared" si="11" ref="AF9:AF19">AD9-AC9</f>
        <v>0</v>
      </c>
      <c r="AG9" s="179">
        <f>SUM(AG10:AG35)</f>
        <v>124346</v>
      </c>
      <c r="AH9" s="179">
        <f>SUM(AH10:AH35)</f>
        <v>59732</v>
      </c>
      <c r="AI9" s="215">
        <f aca="true" t="shared" si="12" ref="AI9:AI34">AH9/AG9*100</f>
        <v>48.0369292136458</v>
      </c>
      <c r="AJ9" s="179">
        <f aca="true" t="shared" si="13" ref="AJ9:AJ34">AH9-AG9</f>
        <v>-64614</v>
      </c>
      <c r="AK9" s="179">
        <f>SUM(AK10:AK35)</f>
        <v>44494</v>
      </c>
      <c r="AL9" s="179">
        <f>SUM(AL10:AL35)</f>
        <v>42870</v>
      </c>
      <c r="AM9" s="215">
        <f aca="true" t="shared" si="14" ref="AM9:AM34">AL9/AK9*100</f>
        <v>96.35006967231536</v>
      </c>
      <c r="AN9" s="179">
        <f aca="true" t="shared" si="15" ref="AN9:AN34">AL9-AK9</f>
        <v>-1624</v>
      </c>
      <c r="AO9" s="179">
        <f>SUM(AO10:AO35)</f>
        <v>47659</v>
      </c>
      <c r="AP9" s="179">
        <f>SUM(AP10:AP35)</f>
        <v>5897</v>
      </c>
      <c r="AQ9" s="215">
        <f aca="true" t="shared" si="16" ref="AQ9:AQ34">AP9/AO9*100</f>
        <v>12.373318785538933</v>
      </c>
      <c r="AR9" s="179">
        <f aca="true" t="shared" si="17" ref="AR9:AR34">AP9-AO9</f>
        <v>-41762</v>
      </c>
      <c r="AS9" s="37">
        <f>SUM(AS10:AS35)</f>
        <v>12915</v>
      </c>
      <c r="AT9" s="37">
        <f>SUM(AT10:AT35)</f>
        <v>4737</v>
      </c>
      <c r="AU9" s="39">
        <f aca="true" t="shared" si="18" ref="AU9:AU34">AT9/AS9*100</f>
        <v>36.67828106852497</v>
      </c>
      <c r="AV9" s="41">
        <f aca="true" t="shared" si="19" ref="AV9:AV34">AT9-AS9</f>
        <v>-8178</v>
      </c>
      <c r="AW9" s="43">
        <f aca="true" t="shared" si="20" ref="AW9:AW34">F9-AY9-BM9</f>
        <v>-76966</v>
      </c>
      <c r="AX9" s="44">
        <f aca="true" t="shared" si="21" ref="AX9:AX34">G9-AZ9-BN9</f>
        <v>-71313</v>
      </c>
      <c r="AY9" s="44">
        <f>SUM(AY10:AY34)</f>
        <v>110292</v>
      </c>
      <c r="AZ9" s="45">
        <f>SUM(AZ10:AZ34)</f>
        <v>108662</v>
      </c>
      <c r="BA9" s="46">
        <f>SUM(BA10:BA35)</f>
        <v>9042</v>
      </c>
      <c r="BB9" s="46">
        <f>SUM(BB10:BB35)</f>
        <v>8346</v>
      </c>
      <c r="BC9" s="47">
        <f>ROUND(BB9/BA9*100,1)</f>
        <v>92.3</v>
      </c>
      <c r="BD9" s="46">
        <f aca="true" t="shared" si="22" ref="BD9:BD34">BB9-BA9</f>
        <v>-696</v>
      </c>
      <c r="BE9" s="37">
        <f>SUM(BE10:BE35)</f>
        <v>69298</v>
      </c>
      <c r="BF9" s="37">
        <f>SUM(BF10:BF35)</f>
        <v>43700</v>
      </c>
      <c r="BG9" s="39">
        <f aca="true" t="shared" si="23" ref="BG9:BG34">ROUND(BF9/BE9*100,1)</f>
        <v>63.1</v>
      </c>
      <c r="BH9" s="42">
        <f aca="true" t="shared" si="24" ref="BH9:BH34">BF9-BE9</f>
        <v>-25598</v>
      </c>
      <c r="BI9" s="42">
        <f>SUM(BI10:BI35)</f>
        <v>30505</v>
      </c>
      <c r="BJ9" s="42">
        <f>SUM(BJ10:BJ35)</f>
        <v>35648</v>
      </c>
      <c r="BK9" s="202">
        <f>ROUND(BJ9/BI9*100,1)</f>
        <v>116.9</v>
      </c>
      <c r="BL9" s="42">
        <f>BJ9-BI9</f>
        <v>5143</v>
      </c>
      <c r="BM9" s="37">
        <f>SUM(BM10:BM35)</f>
        <v>13359</v>
      </c>
      <c r="BN9" s="37">
        <f>SUM(BN10:BN35)</f>
        <v>20078</v>
      </c>
      <c r="BO9" s="39">
        <f aca="true" t="shared" si="25" ref="BO9:BO34">BN9/BM9*100</f>
        <v>150.29568081443222</v>
      </c>
      <c r="BP9" s="37">
        <f aca="true" t="shared" si="26" ref="BP9:BP34">BN9-BM9</f>
        <v>6719</v>
      </c>
      <c r="BQ9" s="37">
        <f>SUM(BQ10:BQ35)</f>
        <v>11141</v>
      </c>
      <c r="BR9" s="37">
        <f>SUM(BR10:BR35)</f>
        <v>17651</v>
      </c>
      <c r="BS9" s="39">
        <f aca="true" t="shared" si="27" ref="BS9:BS34">BR9/BQ9*100</f>
        <v>158.43281572569788</v>
      </c>
      <c r="BT9" s="37">
        <f aca="true" t="shared" si="28" ref="BT9:BT34">BR9-BQ9</f>
        <v>6510</v>
      </c>
      <c r="BU9" s="37">
        <v>3500.88</v>
      </c>
      <c r="BV9" s="37">
        <v>3794</v>
      </c>
      <c r="BW9" s="37">
        <f aca="true" t="shared" si="29" ref="BW9:BW35">BV9-BU9</f>
        <v>293.1199999999999</v>
      </c>
      <c r="BX9" s="37">
        <f>SUM(BX10:BX35)</f>
        <v>3684</v>
      </c>
      <c r="BY9" s="37">
        <f>SUM(BY10:BY35)</f>
        <v>2079</v>
      </c>
      <c r="BZ9" s="39">
        <f aca="true" t="shared" si="30" ref="BZ9:BZ34">ROUND(BY9/BX9*100,1)</f>
        <v>56.4</v>
      </c>
      <c r="CA9" s="37">
        <f aca="true" t="shared" si="31" ref="CA9:CA34">BY9-BX9</f>
        <v>-1605</v>
      </c>
      <c r="CB9" s="40">
        <v>6026.2</v>
      </c>
      <c r="CC9" s="40">
        <v>7056.12</v>
      </c>
      <c r="CD9" s="39">
        <f>ROUND(CC9/CB9*100,1)</f>
        <v>117.1</v>
      </c>
      <c r="CE9" s="40">
        <f>CC9-CB9</f>
        <v>1029.92</v>
      </c>
    </row>
    <row r="10" spans="1:83" ht="21.75" customHeight="1">
      <c r="A10" s="49" t="s">
        <v>57</v>
      </c>
      <c r="B10" s="168">
        <v>2110</v>
      </c>
      <c r="C10" s="168">
        <v>2011</v>
      </c>
      <c r="D10" s="172">
        <f aca="true" t="shared" si="32" ref="D10:D35">C10/B10*100</f>
        <v>95.30805687203792</v>
      </c>
      <c r="E10" s="36">
        <f aca="true" t="shared" si="33" ref="E10:E35">C10-B10</f>
        <v>-99</v>
      </c>
      <c r="F10" s="50">
        <v>1580</v>
      </c>
      <c r="G10" s="51">
        <v>1605</v>
      </c>
      <c r="H10" s="38">
        <f t="shared" si="0"/>
        <v>101.58227848101266</v>
      </c>
      <c r="I10" s="37">
        <f t="shared" si="1"/>
        <v>25</v>
      </c>
      <c r="J10" s="50">
        <v>789</v>
      </c>
      <c r="K10" s="50">
        <v>752</v>
      </c>
      <c r="L10" s="38">
        <f t="shared" si="2"/>
        <v>95.31051964512041</v>
      </c>
      <c r="M10" s="37">
        <f t="shared" si="3"/>
        <v>-37</v>
      </c>
      <c r="N10" s="50">
        <v>833</v>
      </c>
      <c r="O10" s="50">
        <v>724</v>
      </c>
      <c r="P10" s="38">
        <f t="shared" si="4"/>
        <v>86.91476590636255</v>
      </c>
      <c r="Q10" s="37">
        <f t="shared" si="5"/>
        <v>-109</v>
      </c>
      <c r="R10" s="52">
        <v>195</v>
      </c>
      <c r="S10" s="50">
        <v>87</v>
      </c>
      <c r="T10" s="39">
        <f t="shared" si="6"/>
        <v>44.61538461538462</v>
      </c>
      <c r="U10" s="40">
        <f t="shared" si="7"/>
        <v>-108</v>
      </c>
      <c r="V10" s="38">
        <f aca="true" t="shared" si="34" ref="V10:V35">ROUND(R10/N10*100,1)</f>
        <v>23.4</v>
      </c>
      <c r="W10" s="38">
        <f aca="true" t="shared" si="35" ref="W10:W35">ROUND(S10/O10*100,1)</f>
        <v>12</v>
      </c>
      <c r="X10" s="38">
        <f aca="true" t="shared" si="36" ref="X10:X35">W10-V10</f>
        <v>-11.399999999999999</v>
      </c>
      <c r="Y10" s="50">
        <v>225</v>
      </c>
      <c r="Z10" s="52">
        <v>211</v>
      </c>
      <c r="AA10" s="39">
        <f t="shared" si="8"/>
        <v>93.77777777777779</v>
      </c>
      <c r="AB10" s="37">
        <f t="shared" si="9"/>
        <v>-14</v>
      </c>
      <c r="AC10" s="40"/>
      <c r="AD10" s="40"/>
      <c r="AE10" s="39" t="e">
        <f t="shared" si="10"/>
        <v>#DIV/0!</v>
      </c>
      <c r="AF10" s="40">
        <f t="shared" si="11"/>
        <v>0</v>
      </c>
      <c r="AG10" s="216">
        <v>4379</v>
      </c>
      <c r="AH10" s="217">
        <v>2185</v>
      </c>
      <c r="AI10" s="218">
        <f t="shared" si="12"/>
        <v>49.89723681205755</v>
      </c>
      <c r="AJ10" s="219">
        <f t="shared" si="13"/>
        <v>-2194</v>
      </c>
      <c r="AK10" s="216">
        <v>1562</v>
      </c>
      <c r="AL10" s="217">
        <v>1575</v>
      </c>
      <c r="AM10" s="218">
        <f t="shared" si="14"/>
        <v>100.83226632522407</v>
      </c>
      <c r="AN10" s="219">
        <f t="shared" si="15"/>
        <v>13</v>
      </c>
      <c r="AO10" s="216">
        <v>1604</v>
      </c>
      <c r="AP10" s="220">
        <v>0</v>
      </c>
      <c r="AQ10" s="218">
        <f t="shared" si="16"/>
        <v>0</v>
      </c>
      <c r="AR10" s="219">
        <f t="shared" si="17"/>
        <v>-1604</v>
      </c>
      <c r="AS10" s="50">
        <v>419</v>
      </c>
      <c r="AT10" s="50">
        <v>164</v>
      </c>
      <c r="AU10" s="39">
        <f t="shared" si="18"/>
        <v>39.140811455847256</v>
      </c>
      <c r="AV10" s="37">
        <f t="shared" si="19"/>
        <v>-255</v>
      </c>
      <c r="AW10" s="43">
        <f t="shared" si="20"/>
        <v>-5170</v>
      </c>
      <c r="AX10" s="44">
        <f t="shared" si="21"/>
        <v>-4318</v>
      </c>
      <c r="AY10" s="44">
        <v>6287</v>
      </c>
      <c r="AZ10" s="45">
        <v>5448</v>
      </c>
      <c r="BA10" s="53">
        <v>169</v>
      </c>
      <c r="BB10" s="53">
        <v>140</v>
      </c>
      <c r="BC10" s="47">
        <f aca="true" t="shared" si="37" ref="BC10:BC34">ROUND(BB10/BA10*100,1)</f>
        <v>82.8</v>
      </c>
      <c r="BD10" s="46">
        <f t="shared" si="22"/>
        <v>-29</v>
      </c>
      <c r="BE10" s="54">
        <v>1071</v>
      </c>
      <c r="BF10" s="50">
        <v>831</v>
      </c>
      <c r="BG10" s="39">
        <f t="shared" si="23"/>
        <v>77.6</v>
      </c>
      <c r="BH10" s="37">
        <f t="shared" si="24"/>
        <v>-240</v>
      </c>
      <c r="BI10" s="50">
        <v>785</v>
      </c>
      <c r="BJ10" s="50">
        <v>781</v>
      </c>
      <c r="BK10" s="202">
        <f aca="true" t="shared" si="38" ref="BK10:BK35">ROUND(BJ10/BI10*100,1)</f>
        <v>99.5</v>
      </c>
      <c r="BL10" s="42">
        <f aca="true" t="shared" si="39" ref="BL10:BL35">BJ10-BI10</f>
        <v>-4</v>
      </c>
      <c r="BM10" s="50">
        <v>463</v>
      </c>
      <c r="BN10" s="50">
        <v>475</v>
      </c>
      <c r="BO10" s="39">
        <f t="shared" si="25"/>
        <v>102.59179265658747</v>
      </c>
      <c r="BP10" s="37">
        <f t="shared" si="26"/>
        <v>12</v>
      </c>
      <c r="BQ10" s="50">
        <v>360</v>
      </c>
      <c r="BR10" s="50">
        <v>357</v>
      </c>
      <c r="BS10" s="39">
        <f t="shared" si="27"/>
        <v>99.16666666666667</v>
      </c>
      <c r="BT10" s="37">
        <f t="shared" si="28"/>
        <v>-3</v>
      </c>
      <c r="BU10" s="55">
        <v>2840.1055408970974</v>
      </c>
      <c r="BV10" s="50">
        <v>3311.6847826086955</v>
      </c>
      <c r="BW10" s="37">
        <f t="shared" si="29"/>
        <v>471.5792417115981</v>
      </c>
      <c r="BX10" s="50">
        <v>30</v>
      </c>
      <c r="BY10" s="50">
        <v>41</v>
      </c>
      <c r="BZ10" s="39">
        <f t="shared" si="30"/>
        <v>136.7</v>
      </c>
      <c r="CA10" s="37">
        <f t="shared" si="31"/>
        <v>11</v>
      </c>
      <c r="CB10" s="52">
        <v>6562.43</v>
      </c>
      <c r="CC10" s="52">
        <v>7138.66</v>
      </c>
      <c r="CD10" s="39">
        <f aca="true" t="shared" si="40" ref="CD10:CD35">ROUND(CC10/CB10*100,1)</f>
        <v>108.8</v>
      </c>
      <c r="CE10" s="40">
        <f aca="true" t="shared" si="41" ref="CE10:CE35">CC10-CB10</f>
        <v>576.2299999999996</v>
      </c>
    </row>
    <row r="11" spans="1:83" ht="21.75" customHeight="1">
      <c r="A11" s="49" t="s">
        <v>58</v>
      </c>
      <c r="B11" s="168">
        <v>4988</v>
      </c>
      <c r="C11" s="168">
        <v>4121</v>
      </c>
      <c r="D11" s="172">
        <f t="shared" si="32"/>
        <v>82.61828388131516</v>
      </c>
      <c r="E11" s="36">
        <f t="shared" si="33"/>
        <v>-867</v>
      </c>
      <c r="F11" s="50">
        <v>2522</v>
      </c>
      <c r="G11" s="51">
        <v>3034</v>
      </c>
      <c r="H11" s="38">
        <f t="shared" si="0"/>
        <v>120.30134813639968</v>
      </c>
      <c r="I11" s="37">
        <f t="shared" si="1"/>
        <v>512</v>
      </c>
      <c r="J11" s="50">
        <v>1585</v>
      </c>
      <c r="K11" s="50">
        <v>1855</v>
      </c>
      <c r="L11" s="38">
        <f t="shared" si="2"/>
        <v>117.03470031545741</v>
      </c>
      <c r="M11" s="37">
        <f t="shared" si="3"/>
        <v>270</v>
      </c>
      <c r="N11" s="50">
        <v>1684</v>
      </c>
      <c r="O11" s="50">
        <v>1029</v>
      </c>
      <c r="P11" s="38">
        <f t="shared" si="4"/>
        <v>61.104513064133016</v>
      </c>
      <c r="Q11" s="37">
        <f t="shared" si="5"/>
        <v>-655</v>
      </c>
      <c r="R11" s="52">
        <v>933</v>
      </c>
      <c r="S11" s="50">
        <v>270</v>
      </c>
      <c r="T11" s="39">
        <f t="shared" si="6"/>
        <v>28.938906752411576</v>
      </c>
      <c r="U11" s="40">
        <f t="shared" si="7"/>
        <v>-663</v>
      </c>
      <c r="V11" s="38">
        <f t="shared" si="34"/>
        <v>55.4</v>
      </c>
      <c r="W11" s="38">
        <f t="shared" si="35"/>
        <v>26.2</v>
      </c>
      <c r="X11" s="38">
        <f t="shared" si="36"/>
        <v>-29.2</v>
      </c>
      <c r="Y11" s="50">
        <v>320</v>
      </c>
      <c r="Z11" s="52">
        <v>311</v>
      </c>
      <c r="AA11" s="39">
        <f t="shared" si="8"/>
        <v>97.1875</v>
      </c>
      <c r="AB11" s="37">
        <f t="shared" si="9"/>
        <v>-9</v>
      </c>
      <c r="AC11" s="40"/>
      <c r="AD11" s="40"/>
      <c r="AE11" s="39" t="e">
        <f t="shared" si="10"/>
        <v>#DIV/0!</v>
      </c>
      <c r="AF11" s="40">
        <f t="shared" si="11"/>
        <v>0</v>
      </c>
      <c r="AG11" s="216">
        <v>6056</v>
      </c>
      <c r="AH11" s="217">
        <v>3617</v>
      </c>
      <c r="AI11" s="218">
        <f t="shared" si="12"/>
        <v>59.72589167767504</v>
      </c>
      <c r="AJ11" s="219">
        <f t="shared" si="13"/>
        <v>-2439</v>
      </c>
      <c r="AK11" s="216">
        <v>2463</v>
      </c>
      <c r="AL11" s="217">
        <v>2885</v>
      </c>
      <c r="AM11" s="218">
        <f t="shared" si="14"/>
        <v>117.13357693869264</v>
      </c>
      <c r="AN11" s="219">
        <f t="shared" si="15"/>
        <v>422</v>
      </c>
      <c r="AO11" s="216">
        <v>1844</v>
      </c>
      <c r="AP11" s="220">
        <v>122</v>
      </c>
      <c r="AQ11" s="218">
        <f t="shared" si="16"/>
        <v>6.616052060737528</v>
      </c>
      <c r="AR11" s="219">
        <f t="shared" si="17"/>
        <v>-1722</v>
      </c>
      <c r="AS11" s="50">
        <v>913</v>
      </c>
      <c r="AT11" s="50">
        <v>516</v>
      </c>
      <c r="AU11" s="39">
        <f t="shared" si="18"/>
        <v>56.51697699890471</v>
      </c>
      <c r="AV11" s="37">
        <f t="shared" si="19"/>
        <v>-397</v>
      </c>
      <c r="AW11" s="43">
        <f t="shared" si="20"/>
        <v>-994</v>
      </c>
      <c r="AX11" s="44">
        <f t="shared" si="21"/>
        <v>-468</v>
      </c>
      <c r="AY11" s="44">
        <v>2528</v>
      </c>
      <c r="AZ11" s="45">
        <v>2144</v>
      </c>
      <c r="BA11" s="53">
        <v>427</v>
      </c>
      <c r="BB11" s="53">
        <v>351</v>
      </c>
      <c r="BC11" s="47">
        <f t="shared" si="37"/>
        <v>82.2</v>
      </c>
      <c r="BD11" s="46">
        <f t="shared" si="22"/>
        <v>-76</v>
      </c>
      <c r="BE11" s="54">
        <v>2581</v>
      </c>
      <c r="BF11" s="50">
        <v>1143</v>
      </c>
      <c r="BG11" s="39">
        <f t="shared" si="23"/>
        <v>44.3</v>
      </c>
      <c r="BH11" s="37">
        <f t="shared" si="24"/>
        <v>-1438</v>
      </c>
      <c r="BI11" s="50">
        <v>2389</v>
      </c>
      <c r="BJ11" s="50">
        <v>1914</v>
      </c>
      <c r="BK11" s="202">
        <f t="shared" si="38"/>
        <v>80.1</v>
      </c>
      <c r="BL11" s="42">
        <f t="shared" si="39"/>
        <v>-475</v>
      </c>
      <c r="BM11" s="50">
        <v>988</v>
      </c>
      <c r="BN11" s="50">
        <v>1358</v>
      </c>
      <c r="BO11" s="39">
        <f t="shared" si="25"/>
        <v>137.4493927125506</v>
      </c>
      <c r="BP11" s="37">
        <f t="shared" si="26"/>
        <v>370</v>
      </c>
      <c r="BQ11" s="50">
        <v>734</v>
      </c>
      <c r="BR11" s="50">
        <v>1041</v>
      </c>
      <c r="BS11" s="39">
        <f t="shared" si="27"/>
        <v>141.82561307901906</v>
      </c>
      <c r="BT11" s="37">
        <f t="shared" si="28"/>
        <v>307</v>
      </c>
      <c r="BU11" s="55">
        <v>2881.967213114754</v>
      </c>
      <c r="BV11" s="50">
        <v>3548.0682839173405</v>
      </c>
      <c r="BW11" s="37">
        <f t="shared" si="29"/>
        <v>666.1010708025865</v>
      </c>
      <c r="BX11" s="50">
        <v>79</v>
      </c>
      <c r="BY11" s="50">
        <v>82</v>
      </c>
      <c r="BZ11" s="39">
        <f t="shared" si="30"/>
        <v>103.8</v>
      </c>
      <c r="CA11" s="37">
        <f t="shared" si="31"/>
        <v>3</v>
      </c>
      <c r="CB11" s="52">
        <v>5913.68</v>
      </c>
      <c r="CC11" s="52">
        <v>5532.49</v>
      </c>
      <c r="CD11" s="39">
        <f t="shared" si="40"/>
        <v>93.6</v>
      </c>
      <c r="CE11" s="40">
        <f t="shared" si="41"/>
        <v>-381.1900000000005</v>
      </c>
    </row>
    <row r="12" spans="1:83" ht="21.75" customHeight="1">
      <c r="A12" s="49" t="s">
        <v>59</v>
      </c>
      <c r="B12" s="168">
        <v>5206</v>
      </c>
      <c r="C12" s="168">
        <v>5485</v>
      </c>
      <c r="D12" s="172">
        <f t="shared" si="32"/>
        <v>105.35920092201306</v>
      </c>
      <c r="E12" s="36">
        <f t="shared" si="33"/>
        <v>279</v>
      </c>
      <c r="F12" s="50">
        <v>2574</v>
      </c>
      <c r="G12" s="51">
        <v>2606</v>
      </c>
      <c r="H12" s="38">
        <f t="shared" si="0"/>
        <v>101.24320124320126</v>
      </c>
      <c r="I12" s="37">
        <f t="shared" si="1"/>
        <v>32</v>
      </c>
      <c r="J12" s="50">
        <v>1393</v>
      </c>
      <c r="K12" s="50">
        <v>1458</v>
      </c>
      <c r="L12" s="38">
        <f t="shared" si="2"/>
        <v>104.66618808327351</v>
      </c>
      <c r="M12" s="37">
        <f t="shared" si="3"/>
        <v>65</v>
      </c>
      <c r="N12" s="50">
        <v>2011</v>
      </c>
      <c r="O12" s="50">
        <v>1503</v>
      </c>
      <c r="P12" s="38">
        <f t="shared" si="4"/>
        <v>74.73893585280955</v>
      </c>
      <c r="Q12" s="37">
        <f t="shared" si="5"/>
        <v>-508</v>
      </c>
      <c r="R12" s="52">
        <v>796</v>
      </c>
      <c r="S12" s="50">
        <v>391</v>
      </c>
      <c r="T12" s="39">
        <f t="shared" si="6"/>
        <v>49.120603015075375</v>
      </c>
      <c r="U12" s="40">
        <f t="shared" si="7"/>
        <v>-405</v>
      </c>
      <c r="V12" s="38">
        <f t="shared" si="34"/>
        <v>39.6</v>
      </c>
      <c r="W12" s="38">
        <f t="shared" si="35"/>
        <v>26</v>
      </c>
      <c r="X12" s="38">
        <f t="shared" si="36"/>
        <v>-13.600000000000001</v>
      </c>
      <c r="Y12" s="50">
        <v>493</v>
      </c>
      <c r="Z12" s="52">
        <v>214</v>
      </c>
      <c r="AA12" s="39">
        <f t="shared" si="8"/>
        <v>43.40770791075051</v>
      </c>
      <c r="AB12" s="37">
        <f t="shared" si="9"/>
        <v>-279</v>
      </c>
      <c r="AC12" s="40"/>
      <c r="AD12" s="40"/>
      <c r="AE12" s="39" t="e">
        <f t="shared" si="10"/>
        <v>#DIV/0!</v>
      </c>
      <c r="AF12" s="40">
        <f t="shared" si="11"/>
        <v>0</v>
      </c>
      <c r="AG12" s="216">
        <v>4349</v>
      </c>
      <c r="AH12" s="217">
        <v>1198</v>
      </c>
      <c r="AI12" s="218">
        <f t="shared" si="12"/>
        <v>27.5465624281444</v>
      </c>
      <c r="AJ12" s="219">
        <f t="shared" si="13"/>
        <v>-3151</v>
      </c>
      <c r="AK12" s="216">
        <v>2452</v>
      </c>
      <c r="AL12" s="217">
        <v>1166</v>
      </c>
      <c r="AM12" s="218">
        <f t="shared" si="14"/>
        <v>47.55301794453508</v>
      </c>
      <c r="AN12" s="219">
        <f t="shared" si="15"/>
        <v>-1286</v>
      </c>
      <c r="AO12" s="216">
        <v>759</v>
      </c>
      <c r="AP12" s="220">
        <v>0</v>
      </c>
      <c r="AQ12" s="218">
        <f t="shared" si="16"/>
        <v>0</v>
      </c>
      <c r="AR12" s="219">
        <f t="shared" si="17"/>
        <v>-759</v>
      </c>
      <c r="AS12" s="50">
        <v>971</v>
      </c>
      <c r="AT12" s="50">
        <v>245</v>
      </c>
      <c r="AU12" s="39">
        <f t="shared" si="18"/>
        <v>25.231719876416065</v>
      </c>
      <c r="AV12" s="37">
        <f t="shared" si="19"/>
        <v>-726</v>
      </c>
      <c r="AW12" s="43">
        <f t="shared" si="20"/>
        <v>-8629</v>
      </c>
      <c r="AX12" s="44">
        <f t="shared" si="21"/>
        <v>-9457</v>
      </c>
      <c r="AY12" s="44">
        <v>10657</v>
      </c>
      <c r="AZ12" s="45">
        <v>11455</v>
      </c>
      <c r="BA12" s="53">
        <v>327</v>
      </c>
      <c r="BB12" s="53">
        <v>304</v>
      </c>
      <c r="BC12" s="47">
        <f t="shared" si="37"/>
        <v>93</v>
      </c>
      <c r="BD12" s="46">
        <f t="shared" si="22"/>
        <v>-23</v>
      </c>
      <c r="BE12" s="54">
        <v>2831</v>
      </c>
      <c r="BF12" s="50">
        <v>1938</v>
      </c>
      <c r="BG12" s="39">
        <f t="shared" si="23"/>
        <v>68.5</v>
      </c>
      <c r="BH12" s="37">
        <f t="shared" si="24"/>
        <v>-893</v>
      </c>
      <c r="BI12" s="50">
        <v>3159</v>
      </c>
      <c r="BJ12" s="50">
        <v>2828</v>
      </c>
      <c r="BK12" s="202">
        <f t="shared" si="38"/>
        <v>89.5</v>
      </c>
      <c r="BL12" s="42">
        <f t="shared" si="39"/>
        <v>-331</v>
      </c>
      <c r="BM12" s="50">
        <v>546</v>
      </c>
      <c r="BN12" s="50">
        <v>608</v>
      </c>
      <c r="BO12" s="39">
        <f t="shared" si="25"/>
        <v>111.35531135531136</v>
      </c>
      <c r="BP12" s="37">
        <f t="shared" si="26"/>
        <v>62</v>
      </c>
      <c r="BQ12" s="50">
        <v>478</v>
      </c>
      <c r="BR12" s="50">
        <v>535</v>
      </c>
      <c r="BS12" s="39">
        <f t="shared" si="27"/>
        <v>111.92468619246863</v>
      </c>
      <c r="BT12" s="37">
        <f t="shared" si="28"/>
        <v>57</v>
      </c>
      <c r="BU12" s="55">
        <v>3805.23138832998</v>
      </c>
      <c r="BV12" s="50">
        <v>4208.188153310104</v>
      </c>
      <c r="BW12" s="37">
        <f t="shared" si="29"/>
        <v>402.95676498012426</v>
      </c>
      <c r="BX12" s="50">
        <v>90</v>
      </c>
      <c r="BY12" s="50">
        <v>131</v>
      </c>
      <c r="BZ12" s="39">
        <f t="shared" si="30"/>
        <v>145.6</v>
      </c>
      <c r="CA12" s="37">
        <f t="shared" si="31"/>
        <v>41</v>
      </c>
      <c r="CB12" s="52">
        <v>8769.63</v>
      </c>
      <c r="CC12" s="52">
        <v>10218.88</v>
      </c>
      <c r="CD12" s="39">
        <f t="shared" si="40"/>
        <v>116.5</v>
      </c>
      <c r="CE12" s="40">
        <f t="shared" si="41"/>
        <v>1449.25</v>
      </c>
    </row>
    <row r="13" spans="1:83" ht="21.75" customHeight="1">
      <c r="A13" s="49" t="s">
        <v>60</v>
      </c>
      <c r="B13" s="168">
        <v>1317</v>
      </c>
      <c r="C13" s="168">
        <v>1389</v>
      </c>
      <c r="D13" s="172">
        <f t="shared" si="32"/>
        <v>105.46697038724373</v>
      </c>
      <c r="E13" s="36">
        <f t="shared" si="33"/>
        <v>72</v>
      </c>
      <c r="F13" s="50">
        <v>767</v>
      </c>
      <c r="G13" s="51">
        <v>876</v>
      </c>
      <c r="H13" s="38">
        <f t="shared" si="0"/>
        <v>114.21121251629727</v>
      </c>
      <c r="I13" s="37">
        <f t="shared" si="1"/>
        <v>109</v>
      </c>
      <c r="J13" s="50">
        <v>502</v>
      </c>
      <c r="K13" s="50">
        <v>584</v>
      </c>
      <c r="L13" s="38">
        <f t="shared" si="2"/>
        <v>116.33466135458168</v>
      </c>
      <c r="M13" s="37">
        <f t="shared" si="3"/>
        <v>82</v>
      </c>
      <c r="N13" s="50">
        <v>538</v>
      </c>
      <c r="O13" s="50">
        <v>528</v>
      </c>
      <c r="P13" s="38">
        <f t="shared" si="4"/>
        <v>98.14126394052045</v>
      </c>
      <c r="Q13" s="37">
        <f t="shared" si="5"/>
        <v>-10</v>
      </c>
      <c r="R13" s="52">
        <v>306</v>
      </c>
      <c r="S13" s="50">
        <v>247</v>
      </c>
      <c r="T13" s="39">
        <f t="shared" si="6"/>
        <v>80.71895424836602</v>
      </c>
      <c r="U13" s="40">
        <f t="shared" si="7"/>
        <v>-59</v>
      </c>
      <c r="V13" s="38">
        <f t="shared" si="34"/>
        <v>56.9</v>
      </c>
      <c r="W13" s="38">
        <f t="shared" si="35"/>
        <v>46.8</v>
      </c>
      <c r="X13" s="38">
        <f t="shared" si="36"/>
        <v>-10.100000000000001</v>
      </c>
      <c r="Y13" s="50">
        <v>141</v>
      </c>
      <c r="Z13" s="52">
        <v>121</v>
      </c>
      <c r="AA13" s="39">
        <f t="shared" si="8"/>
        <v>85.81560283687944</v>
      </c>
      <c r="AB13" s="37">
        <f t="shared" si="9"/>
        <v>-20</v>
      </c>
      <c r="AC13" s="40"/>
      <c r="AD13" s="40"/>
      <c r="AE13" s="39" t="e">
        <f t="shared" si="10"/>
        <v>#DIV/0!</v>
      </c>
      <c r="AF13" s="40">
        <f t="shared" si="11"/>
        <v>0</v>
      </c>
      <c r="AG13" s="216">
        <v>3604</v>
      </c>
      <c r="AH13" s="217">
        <v>1773</v>
      </c>
      <c r="AI13" s="218">
        <f t="shared" si="12"/>
        <v>49.1953385127636</v>
      </c>
      <c r="AJ13" s="219">
        <f t="shared" si="13"/>
        <v>-1831</v>
      </c>
      <c r="AK13" s="216">
        <v>756</v>
      </c>
      <c r="AL13" s="217">
        <v>832</v>
      </c>
      <c r="AM13" s="218">
        <f t="shared" si="14"/>
        <v>110.05291005291005</v>
      </c>
      <c r="AN13" s="219">
        <f t="shared" si="15"/>
        <v>76</v>
      </c>
      <c r="AO13" s="216">
        <v>1641</v>
      </c>
      <c r="AP13" s="220">
        <v>333</v>
      </c>
      <c r="AQ13" s="218">
        <f t="shared" si="16"/>
        <v>20.29250457038391</v>
      </c>
      <c r="AR13" s="219">
        <f t="shared" si="17"/>
        <v>-1308</v>
      </c>
      <c r="AS13" s="50">
        <v>173</v>
      </c>
      <c r="AT13" s="50">
        <v>107</v>
      </c>
      <c r="AU13" s="39">
        <f t="shared" si="18"/>
        <v>61.849710982658955</v>
      </c>
      <c r="AV13" s="37">
        <f t="shared" si="19"/>
        <v>-66</v>
      </c>
      <c r="AW13" s="43">
        <f t="shared" si="20"/>
        <v>-3341</v>
      </c>
      <c r="AX13" s="44">
        <f t="shared" si="21"/>
        <v>-4457</v>
      </c>
      <c r="AY13" s="44">
        <v>3851</v>
      </c>
      <c r="AZ13" s="45">
        <v>5053</v>
      </c>
      <c r="BA13" s="53">
        <v>169</v>
      </c>
      <c r="BB13" s="53">
        <v>162</v>
      </c>
      <c r="BC13" s="47">
        <f t="shared" si="37"/>
        <v>95.9</v>
      </c>
      <c r="BD13" s="46">
        <f t="shared" si="22"/>
        <v>-7</v>
      </c>
      <c r="BE13" s="54">
        <v>759</v>
      </c>
      <c r="BF13" s="50">
        <v>573</v>
      </c>
      <c r="BG13" s="39">
        <f t="shared" si="23"/>
        <v>75.5</v>
      </c>
      <c r="BH13" s="37">
        <f t="shared" si="24"/>
        <v>-186</v>
      </c>
      <c r="BI13" s="50">
        <v>490</v>
      </c>
      <c r="BJ13" s="50">
        <v>529</v>
      </c>
      <c r="BK13" s="202">
        <f t="shared" si="38"/>
        <v>108</v>
      </c>
      <c r="BL13" s="42">
        <f t="shared" si="39"/>
        <v>39</v>
      </c>
      <c r="BM13" s="50">
        <v>257</v>
      </c>
      <c r="BN13" s="50">
        <v>280</v>
      </c>
      <c r="BO13" s="39">
        <f t="shared" si="25"/>
        <v>108.94941634241245</v>
      </c>
      <c r="BP13" s="37">
        <f t="shared" si="26"/>
        <v>23</v>
      </c>
      <c r="BQ13" s="50">
        <v>221</v>
      </c>
      <c r="BR13" s="50">
        <v>249</v>
      </c>
      <c r="BS13" s="39">
        <f t="shared" si="27"/>
        <v>112.66968325791855</v>
      </c>
      <c r="BT13" s="37">
        <f t="shared" si="28"/>
        <v>28</v>
      </c>
      <c r="BU13" s="55">
        <v>3228.695652173913</v>
      </c>
      <c r="BV13" s="50">
        <v>3516.104868913858</v>
      </c>
      <c r="BW13" s="37">
        <f t="shared" si="29"/>
        <v>287.4092167399449</v>
      </c>
      <c r="BX13" s="50">
        <v>87</v>
      </c>
      <c r="BY13" s="50">
        <v>50</v>
      </c>
      <c r="BZ13" s="39">
        <f t="shared" si="30"/>
        <v>57.5</v>
      </c>
      <c r="CA13" s="37">
        <f t="shared" si="31"/>
        <v>-37</v>
      </c>
      <c r="CB13" s="52">
        <v>5142.83</v>
      </c>
      <c r="CC13" s="52">
        <v>5424.58</v>
      </c>
      <c r="CD13" s="39">
        <f t="shared" si="40"/>
        <v>105.5</v>
      </c>
      <c r="CE13" s="40">
        <f t="shared" si="41"/>
        <v>281.75</v>
      </c>
    </row>
    <row r="14" spans="1:84" s="18" customFormat="1" ht="21.75" customHeight="1">
      <c r="A14" s="49" t="s">
        <v>61</v>
      </c>
      <c r="B14" s="168">
        <v>1582</v>
      </c>
      <c r="C14" s="168">
        <v>1463</v>
      </c>
      <c r="D14" s="172">
        <f t="shared" si="32"/>
        <v>92.47787610619469</v>
      </c>
      <c r="E14" s="36">
        <f t="shared" si="33"/>
        <v>-119</v>
      </c>
      <c r="F14" s="50">
        <v>1084</v>
      </c>
      <c r="G14" s="51">
        <v>1173</v>
      </c>
      <c r="H14" s="38">
        <f t="shared" si="0"/>
        <v>108.21033210332102</v>
      </c>
      <c r="I14" s="37">
        <f t="shared" si="1"/>
        <v>89</v>
      </c>
      <c r="J14" s="50">
        <v>588</v>
      </c>
      <c r="K14" s="50">
        <v>628</v>
      </c>
      <c r="L14" s="38">
        <f t="shared" si="2"/>
        <v>106.80272108843538</v>
      </c>
      <c r="M14" s="37">
        <f t="shared" si="3"/>
        <v>40</v>
      </c>
      <c r="N14" s="50">
        <v>854</v>
      </c>
      <c r="O14" s="50">
        <v>678</v>
      </c>
      <c r="P14" s="38">
        <f t="shared" si="4"/>
        <v>79.39110070257611</v>
      </c>
      <c r="Q14" s="37">
        <f t="shared" si="5"/>
        <v>-176</v>
      </c>
      <c r="R14" s="52">
        <v>386</v>
      </c>
      <c r="S14" s="50">
        <v>184</v>
      </c>
      <c r="T14" s="39">
        <f t="shared" si="6"/>
        <v>47.66839378238342</v>
      </c>
      <c r="U14" s="40">
        <f t="shared" si="7"/>
        <v>-202</v>
      </c>
      <c r="V14" s="38">
        <f t="shared" si="34"/>
        <v>45.2</v>
      </c>
      <c r="W14" s="38">
        <f t="shared" si="35"/>
        <v>27.1</v>
      </c>
      <c r="X14" s="38">
        <f t="shared" si="36"/>
        <v>-18.1</v>
      </c>
      <c r="Y14" s="50">
        <v>208</v>
      </c>
      <c r="Z14" s="52">
        <v>177</v>
      </c>
      <c r="AA14" s="39">
        <f t="shared" si="8"/>
        <v>85.09615384615384</v>
      </c>
      <c r="AB14" s="37">
        <f t="shared" si="9"/>
        <v>-31</v>
      </c>
      <c r="AC14" s="40"/>
      <c r="AD14" s="40"/>
      <c r="AE14" s="39" t="e">
        <f t="shared" si="10"/>
        <v>#DIV/0!</v>
      </c>
      <c r="AF14" s="40">
        <f t="shared" si="11"/>
        <v>0</v>
      </c>
      <c r="AG14" s="216">
        <v>1851</v>
      </c>
      <c r="AH14" s="217">
        <v>1067</v>
      </c>
      <c r="AI14" s="218">
        <f t="shared" si="12"/>
        <v>57.644516477579685</v>
      </c>
      <c r="AJ14" s="219">
        <f t="shared" si="13"/>
        <v>-784</v>
      </c>
      <c r="AK14" s="216">
        <v>1060</v>
      </c>
      <c r="AL14" s="217">
        <v>1024</v>
      </c>
      <c r="AM14" s="218">
        <f t="shared" si="14"/>
        <v>96.60377358490567</v>
      </c>
      <c r="AN14" s="219">
        <f t="shared" si="15"/>
        <v>-36</v>
      </c>
      <c r="AO14" s="216">
        <v>649</v>
      </c>
      <c r="AP14" s="220">
        <v>0</v>
      </c>
      <c r="AQ14" s="218">
        <f t="shared" si="16"/>
        <v>0</v>
      </c>
      <c r="AR14" s="219">
        <f t="shared" si="17"/>
        <v>-649</v>
      </c>
      <c r="AS14" s="50">
        <v>291</v>
      </c>
      <c r="AT14" s="50">
        <v>87</v>
      </c>
      <c r="AU14" s="39">
        <f t="shared" si="18"/>
        <v>29.896907216494846</v>
      </c>
      <c r="AV14" s="37">
        <f t="shared" si="19"/>
        <v>-204</v>
      </c>
      <c r="AW14" s="43">
        <f t="shared" si="20"/>
        <v>-3039</v>
      </c>
      <c r="AX14" s="44">
        <f t="shared" si="21"/>
        <v>-2372</v>
      </c>
      <c r="AY14" s="44">
        <v>3802</v>
      </c>
      <c r="AZ14" s="45">
        <v>3180</v>
      </c>
      <c r="BA14" s="53">
        <v>175</v>
      </c>
      <c r="BB14" s="53">
        <v>182</v>
      </c>
      <c r="BC14" s="47">
        <f t="shared" si="37"/>
        <v>104</v>
      </c>
      <c r="BD14" s="46">
        <f t="shared" si="22"/>
        <v>7</v>
      </c>
      <c r="BE14" s="54">
        <v>974</v>
      </c>
      <c r="BF14" s="50">
        <v>760</v>
      </c>
      <c r="BG14" s="39">
        <f t="shared" si="23"/>
        <v>78</v>
      </c>
      <c r="BH14" s="37">
        <f t="shared" si="24"/>
        <v>-214</v>
      </c>
      <c r="BI14" s="50">
        <v>402</v>
      </c>
      <c r="BJ14" s="50">
        <v>439</v>
      </c>
      <c r="BK14" s="202">
        <f t="shared" si="38"/>
        <v>109.2</v>
      </c>
      <c r="BL14" s="42">
        <f t="shared" si="39"/>
        <v>37</v>
      </c>
      <c r="BM14" s="50">
        <v>321</v>
      </c>
      <c r="BN14" s="50">
        <v>365</v>
      </c>
      <c r="BO14" s="39">
        <f t="shared" si="25"/>
        <v>113.70716510903426</v>
      </c>
      <c r="BP14" s="37">
        <f t="shared" si="26"/>
        <v>44</v>
      </c>
      <c r="BQ14" s="50">
        <v>271</v>
      </c>
      <c r="BR14" s="50">
        <v>337</v>
      </c>
      <c r="BS14" s="39">
        <f t="shared" si="27"/>
        <v>124.35424354243543</v>
      </c>
      <c r="BT14" s="37">
        <f t="shared" si="28"/>
        <v>66</v>
      </c>
      <c r="BU14" s="55">
        <v>3144.206008583691</v>
      </c>
      <c r="BV14" s="50">
        <v>3571.2871287128714</v>
      </c>
      <c r="BW14" s="37">
        <f t="shared" si="29"/>
        <v>427.08112012918036</v>
      </c>
      <c r="BX14" s="50">
        <v>27</v>
      </c>
      <c r="BY14" s="50">
        <v>19</v>
      </c>
      <c r="BZ14" s="39">
        <f t="shared" si="30"/>
        <v>70.4</v>
      </c>
      <c r="CA14" s="37">
        <f t="shared" si="31"/>
        <v>-8</v>
      </c>
      <c r="CB14" s="52">
        <v>5278.53</v>
      </c>
      <c r="CC14" s="52">
        <v>6251.43</v>
      </c>
      <c r="CD14" s="39">
        <f t="shared" si="40"/>
        <v>118.4</v>
      </c>
      <c r="CE14" s="40">
        <f t="shared" si="41"/>
        <v>972.9000000000005</v>
      </c>
      <c r="CF14" s="13"/>
    </row>
    <row r="15" spans="1:84" s="18" customFormat="1" ht="21.75" customHeight="1">
      <c r="A15" s="49" t="s">
        <v>62</v>
      </c>
      <c r="B15" s="168">
        <v>2462</v>
      </c>
      <c r="C15" s="168">
        <v>2158</v>
      </c>
      <c r="D15" s="172">
        <f t="shared" si="32"/>
        <v>87.6523151909017</v>
      </c>
      <c r="E15" s="36">
        <f t="shared" si="33"/>
        <v>-304</v>
      </c>
      <c r="F15" s="50">
        <v>1590</v>
      </c>
      <c r="G15" s="51">
        <v>1702</v>
      </c>
      <c r="H15" s="38">
        <f t="shared" si="0"/>
        <v>107.04402515723271</v>
      </c>
      <c r="I15" s="37">
        <f t="shared" si="1"/>
        <v>112</v>
      </c>
      <c r="J15" s="50">
        <v>800</v>
      </c>
      <c r="K15" s="50">
        <v>942</v>
      </c>
      <c r="L15" s="38">
        <f t="shared" si="2"/>
        <v>117.75</v>
      </c>
      <c r="M15" s="37">
        <f t="shared" si="3"/>
        <v>142</v>
      </c>
      <c r="N15" s="50">
        <v>1302</v>
      </c>
      <c r="O15" s="50">
        <v>940</v>
      </c>
      <c r="P15" s="38">
        <f t="shared" si="4"/>
        <v>72.19662058371735</v>
      </c>
      <c r="Q15" s="37">
        <f t="shared" si="5"/>
        <v>-362</v>
      </c>
      <c r="R15" s="52">
        <v>745</v>
      </c>
      <c r="S15" s="50">
        <v>343</v>
      </c>
      <c r="T15" s="39">
        <f t="shared" si="6"/>
        <v>46.04026845637584</v>
      </c>
      <c r="U15" s="40">
        <f t="shared" si="7"/>
        <v>-402</v>
      </c>
      <c r="V15" s="38">
        <f t="shared" si="34"/>
        <v>57.2</v>
      </c>
      <c r="W15" s="38">
        <f t="shared" si="35"/>
        <v>36.5</v>
      </c>
      <c r="X15" s="38">
        <f t="shared" si="36"/>
        <v>-20.700000000000003</v>
      </c>
      <c r="Y15" s="50">
        <v>194</v>
      </c>
      <c r="Z15" s="52">
        <v>159</v>
      </c>
      <c r="AA15" s="39">
        <f t="shared" si="8"/>
        <v>81.95876288659794</v>
      </c>
      <c r="AB15" s="37">
        <f t="shared" si="9"/>
        <v>-35</v>
      </c>
      <c r="AC15" s="40"/>
      <c r="AD15" s="40"/>
      <c r="AE15" s="39" t="e">
        <f t="shared" si="10"/>
        <v>#DIV/0!</v>
      </c>
      <c r="AF15" s="40">
        <f t="shared" si="11"/>
        <v>0</v>
      </c>
      <c r="AG15" s="216">
        <v>3696</v>
      </c>
      <c r="AH15" s="217">
        <v>2198</v>
      </c>
      <c r="AI15" s="218">
        <f t="shared" si="12"/>
        <v>59.46969696969697</v>
      </c>
      <c r="AJ15" s="219">
        <f t="shared" si="13"/>
        <v>-1498</v>
      </c>
      <c r="AK15" s="216">
        <v>1514</v>
      </c>
      <c r="AL15" s="217">
        <v>1530</v>
      </c>
      <c r="AM15" s="218">
        <f t="shared" si="14"/>
        <v>101.05680317040951</v>
      </c>
      <c r="AN15" s="219">
        <f t="shared" si="15"/>
        <v>16</v>
      </c>
      <c r="AO15" s="216">
        <v>1301</v>
      </c>
      <c r="AP15" s="220">
        <v>288</v>
      </c>
      <c r="AQ15" s="218">
        <f t="shared" si="16"/>
        <v>22.136817832436588</v>
      </c>
      <c r="AR15" s="219">
        <f t="shared" si="17"/>
        <v>-1013</v>
      </c>
      <c r="AS15" s="50">
        <v>503</v>
      </c>
      <c r="AT15" s="50">
        <v>319</v>
      </c>
      <c r="AU15" s="39">
        <f t="shared" si="18"/>
        <v>63.41948310139165</v>
      </c>
      <c r="AV15" s="37">
        <f t="shared" si="19"/>
        <v>-184</v>
      </c>
      <c r="AW15" s="43">
        <f t="shared" si="20"/>
        <v>-531</v>
      </c>
      <c r="AX15" s="44">
        <f t="shared" si="21"/>
        <v>-250</v>
      </c>
      <c r="AY15" s="44">
        <v>1639</v>
      </c>
      <c r="AZ15" s="45">
        <v>1439</v>
      </c>
      <c r="BA15" s="53">
        <v>283</v>
      </c>
      <c r="BB15" s="53">
        <v>268</v>
      </c>
      <c r="BC15" s="47">
        <f t="shared" si="37"/>
        <v>94.7</v>
      </c>
      <c r="BD15" s="46">
        <f t="shared" si="22"/>
        <v>-15</v>
      </c>
      <c r="BE15" s="54">
        <v>1532</v>
      </c>
      <c r="BF15" s="50">
        <v>1065</v>
      </c>
      <c r="BG15" s="39">
        <f t="shared" si="23"/>
        <v>69.5</v>
      </c>
      <c r="BH15" s="37">
        <f t="shared" si="24"/>
        <v>-467</v>
      </c>
      <c r="BI15" s="50">
        <v>558</v>
      </c>
      <c r="BJ15" s="50">
        <v>546</v>
      </c>
      <c r="BK15" s="202">
        <f t="shared" si="38"/>
        <v>97.8</v>
      </c>
      <c r="BL15" s="42">
        <f t="shared" si="39"/>
        <v>-12</v>
      </c>
      <c r="BM15" s="50">
        <v>482</v>
      </c>
      <c r="BN15" s="50">
        <v>513</v>
      </c>
      <c r="BO15" s="39">
        <f t="shared" si="25"/>
        <v>106.43153526970954</v>
      </c>
      <c r="BP15" s="37">
        <f t="shared" si="26"/>
        <v>31</v>
      </c>
      <c r="BQ15" s="50">
        <v>431</v>
      </c>
      <c r="BR15" s="50">
        <v>470</v>
      </c>
      <c r="BS15" s="39">
        <f t="shared" si="27"/>
        <v>109.04872389791183</v>
      </c>
      <c r="BT15" s="37">
        <f t="shared" si="28"/>
        <v>39</v>
      </c>
      <c r="BU15" s="55">
        <v>3050.114942528736</v>
      </c>
      <c r="BV15" s="50">
        <v>3543.1492842535786</v>
      </c>
      <c r="BW15" s="37">
        <f t="shared" si="29"/>
        <v>493.03434172484276</v>
      </c>
      <c r="BX15" s="50">
        <v>64</v>
      </c>
      <c r="BY15" s="50">
        <v>39</v>
      </c>
      <c r="BZ15" s="39">
        <f t="shared" si="30"/>
        <v>60.9</v>
      </c>
      <c r="CA15" s="37">
        <f t="shared" si="31"/>
        <v>-25</v>
      </c>
      <c r="CB15" s="52">
        <v>4616.01</v>
      </c>
      <c r="CC15" s="52">
        <v>5600</v>
      </c>
      <c r="CD15" s="39">
        <f t="shared" si="40"/>
        <v>121.3</v>
      </c>
      <c r="CE15" s="40">
        <f t="shared" si="41"/>
        <v>983.9899999999998</v>
      </c>
      <c r="CF15" s="13"/>
    </row>
    <row r="16" spans="1:84" s="18" customFormat="1" ht="21.75" customHeight="1">
      <c r="A16" s="49" t="s">
        <v>63</v>
      </c>
      <c r="B16" s="168">
        <v>3153</v>
      </c>
      <c r="C16" s="168">
        <v>2974</v>
      </c>
      <c r="D16" s="172">
        <f t="shared" si="32"/>
        <v>94.32286711068824</v>
      </c>
      <c r="E16" s="36">
        <f t="shared" si="33"/>
        <v>-179</v>
      </c>
      <c r="F16" s="50">
        <v>1823</v>
      </c>
      <c r="G16" s="51">
        <v>2150</v>
      </c>
      <c r="H16" s="38">
        <f t="shared" si="0"/>
        <v>117.937465715853</v>
      </c>
      <c r="I16" s="37">
        <f t="shared" si="1"/>
        <v>327</v>
      </c>
      <c r="J16" s="50">
        <v>988</v>
      </c>
      <c r="K16" s="50">
        <v>1377</v>
      </c>
      <c r="L16" s="38">
        <f t="shared" si="2"/>
        <v>139.37246963562754</v>
      </c>
      <c r="M16" s="37">
        <f t="shared" si="3"/>
        <v>389</v>
      </c>
      <c r="N16" s="50">
        <v>1995</v>
      </c>
      <c r="O16" s="50">
        <v>1529</v>
      </c>
      <c r="P16" s="38">
        <f t="shared" si="4"/>
        <v>76.64160401002506</v>
      </c>
      <c r="Q16" s="37">
        <f t="shared" si="5"/>
        <v>-466</v>
      </c>
      <c r="R16" s="52">
        <v>958</v>
      </c>
      <c r="S16" s="50">
        <v>545</v>
      </c>
      <c r="T16" s="39">
        <f t="shared" si="6"/>
        <v>56.889352818371606</v>
      </c>
      <c r="U16" s="40">
        <f t="shared" si="7"/>
        <v>-413</v>
      </c>
      <c r="V16" s="38">
        <f t="shared" si="34"/>
        <v>48</v>
      </c>
      <c r="W16" s="38">
        <f t="shared" si="35"/>
        <v>35.6</v>
      </c>
      <c r="X16" s="38">
        <f t="shared" si="36"/>
        <v>-12.399999999999999</v>
      </c>
      <c r="Y16" s="50">
        <v>216</v>
      </c>
      <c r="Z16" s="52">
        <v>225</v>
      </c>
      <c r="AA16" s="39">
        <f t="shared" si="8"/>
        <v>104.16666666666667</v>
      </c>
      <c r="AB16" s="37">
        <f t="shared" si="9"/>
        <v>9</v>
      </c>
      <c r="AC16" s="40"/>
      <c r="AD16" s="40"/>
      <c r="AE16" s="39" t="e">
        <f t="shared" si="10"/>
        <v>#DIV/0!</v>
      </c>
      <c r="AF16" s="40">
        <f t="shared" si="11"/>
        <v>0</v>
      </c>
      <c r="AG16" s="216">
        <v>3528</v>
      </c>
      <c r="AH16" s="217">
        <v>2163</v>
      </c>
      <c r="AI16" s="218">
        <f t="shared" si="12"/>
        <v>61.30952380952381</v>
      </c>
      <c r="AJ16" s="219">
        <f t="shared" si="13"/>
        <v>-1365</v>
      </c>
      <c r="AK16" s="216">
        <v>1740</v>
      </c>
      <c r="AL16" s="217">
        <v>1739</v>
      </c>
      <c r="AM16" s="218">
        <f t="shared" si="14"/>
        <v>99.94252873563218</v>
      </c>
      <c r="AN16" s="219">
        <f t="shared" si="15"/>
        <v>-1</v>
      </c>
      <c r="AO16" s="216">
        <v>542</v>
      </c>
      <c r="AP16" s="220">
        <v>18</v>
      </c>
      <c r="AQ16" s="218">
        <f t="shared" si="16"/>
        <v>3.3210332103321036</v>
      </c>
      <c r="AR16" s="219">
        <f t="shared" si="17"/>
        <v>-524</v>
      </c>
      <c r="AS16" s="50">
        <v>806</v>
      </c>
      <c r="AT16" s="50">
        <v>198</v>
      </c>
      <c r="AU16" s="39">
        <f t="shared" si="18"/>
        <v>24.56575682382134</v>
      </c>
      <c r="AV16" s="37">
        <f t="shared" si="19"/>
        <v>-608</v>
      </c>
      <c r="AW16" s="43">
        <f t="shared" si="20"/>
        <v>-5347</v>
      </c>
      <c r="AX16" s="44">
        <f t="shared" si="21"/>
        <v>-5154</v>
      </c>
      <c r="AY16" s="44">
        <v>6848</v>
      </c>
      <c r="AZ16" s="45">
        <v>6742</v>
      </c>
      <c r="BA16" s="53">
        <v>281</v>
      </c>
      <c r="BB16" s="53">
        <v>229</v>
      </c>
      <c r="BC16" s="47">
        <f t="shared" si="37"/>
        <v>81.5</v>
      </c>
      <c r="BD16" s="46">
        <f t="shared" si="22"/>
        <v>-52</v>
      </c>
      <c r="BE16" s="54">
        <v>2836</v>
      </c>
      <c r="BF16" s="50">
        <v>1825</v>
      </c>
      <c r="BG16" s="39">
        <f t="shared" si="23"/>
        <v>64.4</v>
      </c>
      <c r="BH16" s="37">
        <f t="shared" si="24"/>
        <v>-1011</v>
      </c>
      <c r="BI16" s="50">
        <v>482</v>
      </c>
      <c r="BJ16" s="50">
        <v>783</v>
      </c>
      <c r="BK16" s="202">
        <f t="shared" si="38"/>
        <v>162.4</v>
      </c>
      <c r="BL16" s="42">
        <f t="shared" si="39"/>
        <v>301</v>
      </c>
      <c r="BM16" s="50">
        <v>322</v>
      </c>
      <c r="BN16" s="50">
        <v>562</v>
      </c>
      <c r="BO16" s="39">
        <f t="shared" si="25"/>
        <v>174.53416149068323</v>
      </c>
      <c r="BP16" s="37">
        <f t="shared" si="26"/>
        <v>240</v>
      </c>
      <c r="BQ16" s="50">
        <v>280</v>
      </c>
      <c r="BR16" s="50">
        <v>486</v>
      </c>
      <c r="BS16" s="39">
        <f t="shared" si="27"/>
        <v>173.57142857142858</v>
      </c>
      <c r="BT16" s="37">
        <f t="shared" si="28"/>
        <v>206</v>
      </c>
      <c r="BU16" s="55">
        <v>3381.5873015873017</v>
      </c>
      <c r="BV16" s="50">
        <v>3380.532786885246</v>
      </c>
      <c r="BW16" s="37">
        <f t="shared" si="29"/>
        <v>-1.0545147020557124</v>
      </c>
      <c r="BX16" s="50">
        <v>48</v>
      </c>
      <c r="BY16" s="50">
        <v>51</v>
      </c>
      <c r="BZ16" s="39">
        <f t="shared" si="30"/>
        <v>106.3</v>
      </c>
      <c r="CA16" s="37">
        <f t="shared" si="31"/>
        <v>3</v>
      </c>
      <c r="CB16" s="52">
        <v>5512.76</v>
      </c>
      <c r="CC16" s="52">
        <v>7162.73</v>
      </c>
      <c r="CD16" s="39">
        <f t="shared" si="40"/>
        <v>129.9</v>
      </c>
      <c r="CE16" s="40">
        <f t="shared" si="41"/>
        <v>1649.9699999999993</v>
      </c>
      <c r="CF16" s="13"/>
    </row>
    <row r="17" spans="1:84" s="18" customFormat="1" ht="21.75" customHeight="1">
      <c r="A17" s="49" t="s">
        <v>64</v>
      </c>
      <c r="B17" s="168">
        <v>2861</v>
      </c>
      <c r="C17" s="168">
        <v>2964</v>
      </c>
      <c r="D17" s="172">
        <f t="shared" si="32"/>
        <v>103.60013981125479</v>
      </c>
      <c r="E17" s="36">
        <f t="shared" si="33"/>
        <v>103</v>
      </c>
      <c r="F17" s="50">
        <v>1921</v>
      </c>
      <c r="G17" s="51">
        <v>1966</v>
      </c>
      <c r="H17" s="38">
        <f t="shared" si="0"/>
        <v>102.34252993232691</v>
      </c>
      <c r="I17" s="37">
        <f t="shared" si="1"/>
        <v>45</v>
      </c>
      <c r="J17" s="50">
        <v>986</v>
      </c>
      <c r="K17" s="50">
        <v>1044</v>
      </c>
      <c r="L17" s="38">
        <f t="shared" si="2"/>
        <v>105.88235294117648</v>
      </c>
      <c r="M17" s="37">
        <f t="shared" si="3"/>
        <v>58</v>
      </c>
      <c r="N17" s="50">
        <v>1151</v>
      </c>
      <c r="O17" s="50">
        <v>1169</v>
      </c>
      <c r="P17" s="38">
        <f t="shared" si="4"/>
        <v>101.56385751520418</v>
      </c>
      <c r="Q17" s="37">
        <f t="shared" si="5"/>
        <v>18</v>
      </c>
      <c r="R17" s="52">
        <v>396</v>
      </c>
      <c r="S17" s="50">
        <v>274</v>
      </c>
      <c r="T17" s="39">
        <f t="shared" si="6"/>
        <v>69.1919191919192</v>
      </c>
      <c r="U17" s="40">
        <f t="shared" si="7"/>
        <v>-122</v>
      </c>
      <c r="V17" s="38">
        <f t="shared" si="34"/>
        <v>34.4</v>
      </c>
      <c r="W17" s="38">
        <f t="shared" si="35"/>
        <v>23.4</v>
      </c>
      <c r="X17" s="38">
        <f t="shared" si="36"/>
        <v>-11</v>
      </c>
      <c r="Y17" s="50">
        <v>399</v>
      </c>
      <c r="Z17" s="52">
        <v>363</v>
      </c>
      <c r="AA17" s="39">
        <f t="shared" si="8"/>
        <v>90.97744360902256</v>
      </c>
      <c r="AB17" s="37">
        <f t="shared" si="9"/>
        <v>-36</v>
      </c>
      <c r="AC17" s="40"/>
      <c r="AD17" s="40"/>
      <c r="AE17" s="39" t="e">
        <f t="shared" si="10"/>
        <v>#DIV/0!</v>
      </c>
      <c r="AF17" s="40">
        <f t="shared" si="11"/>
        <v>0</v>
      </c>
      <c r="AG17" s="216">
        <v>4077</v>
      </c>
      <c r="AH17" s="217">
        <v>1944</v>
      </c>
      <c r="AI17" s="218">
        <f t="shared" si="12"/>
        <v>47.682119205298015</v>
      </c>
      <c r="AJ17" s="219">
        <f t="shared" si="13"/>
        <v>-2133</v>
      </c>
      <c r="AK17" s="216">
        <v>1876</v>
      </c>
      <c r="AL17" s="217">
        <v>1683</v>
      </c>
      <c r="AM17" s="218">
        <f t="shared" si="14"/>
        <v>89.71215351812367</v>
      </c>
      <c r="AN17" s="219">
        <f t="shared" si="15"/>
        <v>-193</v>
      </c>
      <c r="AO17" s="216">
        <v>1245</v>
      </c>
      <c r="AP17" s="220">
        <v>190</v>
      </c>
      <c r="AQ17" s="218">
        <f t="shared" si="16"/>
        <v>15.261044176706829</v>
      </c>
      <c r="AR17" s="219">
        <f t="shared" si="17"/>
        <v>-1055</v>
      </c>
      <c r="AS17" s="50">
        <v>704</v>
      </c>
      <c r="AT17" s="50">
        <v>220</v>
      </c>
      <c r="AU17" s="39">
        <f t="shared" si="18"/>
        <v>31.25</v>
      </c>
      <c r="AV17" s="37">
        <f t="shared" si="19"/>
        <v>-484</v>
      </c>
      <c r="AW17" s="43">
        <f t="shared" si="20"/>
        <v>-1243</v>
      </c>
      <c r="AX17" s="44">
        <f t="shared" si="21"/>
        <v>-781</v>
      </c>
      <c r="AY17" s="44">
        <v>2558</v>
      </c>
      <c r="AZ17" s="45">
        <v>2252</v>
      </c>
      <c r="BA17" s="53">
        <v>303</v>
      </c>
      <c r="BB17" s="53">
        <v>301</v>
      </c>
      <c r="BC17" s="47">
        <f t="shared" si="37"/>
        <v>99.3</v>
      </c>
      <c r="BD17" s="46">
        <f t="shared" si="22"/>
        <v>-2</v>
      </c>
      <c r="BE17" s="54">
        <v>1850</v>
      </c>
      <c r="BF17" s="50">
        <v>1453</v>
      </c>
      <c r="BG17" s="39">
        <f t="shared" si="23"/>
        <v>78.5</v>
      </c>
      <c r="BH17" s="37">
        <f t="shared" si="24"/>
        <v>-397</v>
      </c>
      <c r="BI17" s="50">
        <v>1313</v>
      </c>
      <c r="BJ17" s="50">
        <v>1259</v>
      </c>
      <c r="BK17" s="202">
        <f t="shared" si="38"/>
        <v>95.9</v>
      </c>
      <c r="BL17" s="42">
        <f t="shared" si="39"/>
        <v>-54</v>
      </c>
      <c r="BM17" s="50">
        <v>606</v>
      </c>
      <c r="BN17" s="50">
        <v>495</v>
      </c>
      <c r="BO17" s="39">
        <f t="shared" si="25"/>
        <v>81.68316831683168</v>
      </c>
      <c r="BP17" s="37">
        <f t="shared" si="26"/>
        <v>-111</v>
      </c>
      <c r="BQ17" s="50">
        <v>511</v>
      </c>
      <c r="BR17" s="50">
        <v>444</v>
      </c>
      <c r="BS17" s="39">
        <f t="shared" si="27"/>
        <v>86.88845401174167</v>
      </c>
      <c r="BT17" s="37">
        <f t="shared" si="28"/>
        <v>-67</v>
      </c>
      <c r="BU17" s="55">
        <v>3115.551181102362</v>
      </c>
      <c r="BV17" s="50">
        <v>3477.938144329897</v>
      </c>
      <c r="BW17" s="37">
        <f t="shared" si="29"/>
        <v>362.38696322753503</v>
      </c>
      <c r="BX17" s="50">
        <v>75</v>
      </c>
      <c r="BY17" s="50">
        <v>45</v>
      </c>
      <c r="BZ17" s="39">
        <f t="shared" si="30"/>
        <v>60</v>
      </c>
      <c r="CA17" s="37">
        <f t="shared" si="31"/>
        <v>-30</v>
      </c>
      <c r="CB17" s="52">
        <v>4790.59</v>
      </c>
      <c r="CC17" s="52">
        <v>5837.09</v>
      </c>
      <c r="CD17" s="39">
        <f t="shared" si="40"/>
        <v>121.8</v>
      </c>
      <c r="CE17" s="40">
        <f t="shared" si="41"/>
        <v>1046.5</v>
      </c>
      <c r="CF17" s="13"/>
    </row>
    <row r="18" spans="1:84" s="18" customFormat="1" ht="21.75" customHeight="1">
      <c r="A18" s="49" t="s">
        <v>65</v>
      </c>
      <c r="B18" s="168">
        <v>1559</v>
      </c>
      <c r="C18" s="168">
        <v>1522</v>
      </c>
      <c r="D18" s="172">
        <f t="shared" si="32"/>
        <v>97.62668377164849</v>
      </c>
      <c r="E18" s="36">
        <f t="shared" si="33"/>
        <v>-37</v>
      </c>
      <c r="F18" s="50">
        <v>888</v>
      </c>
      <c r="G18" s="51">
        <v>882</v>
      </c>
      <c r="H18" s="38">
        <f t="shared" si="0"/>
        <v>99.32432432432432</v>
      </c>
      <c r="I18" s="37">
        <f t="shared" si="1"/>
        <v>-6</v>
      </c>
      <c r="J18" s="50">
        <v>476</v>
      </c>
      <c r="K18" s="50">
        <v>473</v>
      </c>
      <c r="L18" s="38">
        <f t="shared" si="2"/>
        <v>99.36974789915966</v>
      </c>
      <c r="M18" s="37">
        <f t="shared" si="3"/>
        <v>-3</v>
      </c>
      <c r="N18" s="50">
        <v>701</v>
      </c>
      <c r="O18" s="50">
        <v>593</v>
      </c>
      <c r="P18" s="38">
        <f t="shared" si="4"/>
        <v>84.59343794579172</v>
      </c>
      <c r="Q18" s="37">
        <f t="shared" si="5"/>
        <v>-108</v>
      </c>
      <c r="R18" s="52">
        <v>330</v>
      </c>
      <c r="S18" s="50">
        <v>232</v>
      </c>
      <c r="T18" s="39">
        <f t="shared" si="6"/>
        <v>70.3030303030303</v>
      </c>
      <c r="U18" s="40">
        <f t="shared" si="7"/>
        <v>-98</v>
      </c>
      <c r="V18" s="38">
        <f t="shared" si="34"/>
        <v>47.1</v>
      </c>
      <c r="W18" s="38">
        <f t="shared" si="35"/>
        <v>39.1</v>
      </c>
      <c r="X18" s="38">
        <f t="shared" si="36"/>
        <v>-8</v>
      </c>
      <c r="Y18" s="50">
        <v>181</v>
      </c>
      <c r="Z18" s="52">
        <v>110</v>
      </c>
      <c r="AA18" s="39">
        <f t="shared" si="8"/>
        <v>60.773480662983424</v>
      </c>
      <c r="AB18" s="37">
        <f t="shared" si="9"/>
        <v>-71</v>
      </c>
      <c r="AC18" s="40"/>
      <c r="AD18" s="40"/>
      <c r="AE18" s="39" t="e">
        <f t="shared" si="10"/>
        <v>#DIV/0!</v>
      </c>
      <c r="AF18" s="40">
        <f t="shared" si="11"/>
        <v>0</v>
      </c>
      <c r="AG18" s="216">
        <v>2878</v>
      </c>
      <c r="AH18" s="217">
        <v>965</v>
      </c>
      <c r="AI18" s="218">
        <f t="shared" si="12"/>
        <v>33.53022932592078</v>
      </c>
      <c r="AJ18" s="219">
        <f t="shared" si="13"/>
        <v>-1913</v>
      </c>
      <c r="AK18" s="216">
        <v>874</v>
      </c>
      <c r="AL18" s="217">
        <v>733</v>
      </c>
      <c r="AM18" s="218">
        <f t="shared" si="14"/>
        <v>83.86727688787185</v>
      </c>
      <c r="AN18" s="219">
        <f t="shared" si="15"/>
        <v>-141</v>
      </c>
      <c r="AO18" s="216">
        <v>1144</v>
      </c>
      <c r="AP18" s="220">
        <v>0</v>
      </c>
      <c r="AQ18" s="218">
        <f t="shared" si="16"/>
        <v>0</v>
      </c>
      <c r="AR18" s="219">
        <f t="shared" si="17"/>
        <v>-1144</v>
      </c>
      <c r="AS18" s="50">
        <v>479</v>
      </c>
      <c r="AT18" s="50">
        <v>136</v>
      </c>
      <c r="AU18" s="39">
        <f t="shared" si="18"/>
        <v>28.39248434237996</v>
      </c>
      <c r="AV18" s="37">
        <f t="shared" si="19"/>
        <v>-343</v>
      </c>
      <c r="AW18" s="43">
        <f t="shared" si="20"/>
        <v>-2759</v>
      </c>
      <c r="AX18" s="44">
        <f t="shared" si="21"/>
        <v>-2867</v>
      </c>
      <c r="AY18" s="44">
        <v>3396</v>
      </c>
      <c r="AZ18" s="45">
        <v>3463</v>
      </c>
      <c r="BA18" s="53">
        <v>165</v>
      </c>
      <c r="BB18" s="53">
        <v>157</v>
      </c>
      <c r="BC18" s="47">
        <f t="shared" si="37"/>
        <v>95.2</v>
      </c>
      <c r="BD18" s="46">
        <f t="shared" si="22"/>
        <v>-8</v>
      </c>
      <c r="BE18" s="54">
        <v>827</v>
      </c>
      <c r="BF18" s="50">
        <v>639</v>
      </c>
      <c r="BG18" s="39">
        <f t="shared" si="23"/>
        <v>77.3</v>
      </c>
      <c r="BH18" s="37">
        <f t="shared" si="24"/>
        <v>-188</v>
      </c>
      <c r="BI18" s="50">
        <v>671</v>
      </c>
      <c r="BJ18" s="50">
        <v>678</v>
      </c>
      <c r="BK18" s="202">
        <f t="shared" si="38"/>
        <v>101</v>
      </c>
      <c r="BL18" s="42">
        <f t="shared" si="39"/>
        <v>7</v>
      </c>
      <c r="BM18" s="50">
        <v>251</v>
      </c>
      <c r="BN18" s="50">
        <v>286</v>
      </c>
      <c r="BO18" s="39">
        <f t="shared" si="25"/>
        <v>113.94422310756973</v>
      </c>
      <c r="BP18" s="37">
        <f t="shared" si="26"/>
        <v>35</v>
      </c>
      <c r="BQ18" s="50">
        <v>188</v>
      </c>
      <c r="BR18" s="50">
        <v>235</v>
      </c>
      <c r="BS18" s="39">
        <f t="shared" si="27"/>
        <v>125</v>
      </c>
      <c r="BT18" s="37">
        <f t="shared" si="28"/>
        <v>47</v>
      </c>
      <c r="BU18" s="55">
        <v>3296.618357487923</v>
      </c>
      <c r="BV18" s="50">
        <v>3375.4545454545455</v>
      </c>
      <c r="BW18" s="37">
        <f t="shared" si="29"/>
        <v>78.83618796662267</v>
      </c>
      <c r="BX18" s="50">
        <v>33</v>
      </c>
      <c r="BY18" s="50">
        <v>20</v>
      </c>
      <c r="BZ18" s="39">
        <f t="shared" si="30"/>
        <v>60.6</v>
      </c>
      <c r="CA18" s="37">
        <f t="shared" si="31"/>
        <v>-13</v>
      </c>
      <c r="CB18" s="52">
        <v>5284.92</v>
      </c>
      <c r="CC18" s="52">
        <v>6452.5</v>
      </c>
      <c r="CD18" s="39">
        <f t="shared" si="40"/>
        <v>122.1</v>
      </c>
      <c r="CE18" s="40">
        <f t="shared" si="41"/>
        <v>1167.58</v>
      </c>
      <c r="CF18" s="13"/>
    </row>
    <row r="19" spans="1:84" s="18" customFormat="1" ht="21.75" customHeight="1">
      <c r="A19" s="49" t="s">
        <v>66</v>
      </c>
      <c r="B19" s="168">
        <v>1224</v>
      </c>
      <c r="C19" s="168">
        <v>1160</v>
      </c>
      <c r="D19" s="172">
        <f t="shared" si="32"/>
        <v>94.77124183006535</v>
      </c>
      <c r="E19" s="36">
        <f t="shared" si="33"/>
        <v>-64</v>
      </c>
      <c r="F19" s="50">
        <v>741</v>
      </c>
      <c r="G19" s="51">
        <v>864</v>
      </c>
      <c r="H19" s="38">
        <f t="shared" si="0"/>
        <v>116.5991902834008</v>
      </c>
      <c r="I19" s="37">
        <f t="shared" si="1"/>
        <v>123</v>
      </c>
      <c r="J19" s="50">
        <v>382</v>
      </c>
      <c r="K19" s="50">
        <v>492</v>
      </c>
      <c r="L19" s="38">
        <f t="shared" si="2"/>
        <v>128.7958115183246</v>
      </c>
      <c r="M19" s="37">
        <f t="shared" si="3"/>
        <v>110</v>
      </c>
      <c r="N19" s="50">
        <v>673</v>
      </c>
      <c r="O19" s="50">
        <v>567</v>
      </c>
      <c r="P19" s="38">
        <f t="shared" si="4"/>
        <v>84.24962852897474</v>
      </c>
      <c r="Q19" s="37">
        <f t="shared" si="5"/>
        <v>-106</v>
      </c>
      <c r="R19" s="52">
        <v>412</v>
      </c>
      <c r="S19" s="50">
        <v>223</v>
      </c>
      <c r="T19" s="39">
        <f t="shared" si="6"/>
        <v>54.12621359223301</v>
      </c>
      <c r="U19" s="40">
        <f t="shared" si="7"/>
        <v>-189</v>
      </c>
      <c r="V19" s="38">
        <f t="shared" si="34"/>
        <v>61.2</v>
      </c>
      <c r="W19" s="38">
        <f t="shared" si="35"/>
        <v>39.3</v>
      </c>
      <c r="X19" s="38">
        <f t="shared" si="36"/>
        <v>-21.900000000000006</v>
      </c>
      <c r="Y19" s="50">
        <v>124</v>
      </c>
      <c r="Z19" s="52">
        <v>134</v>
      </c>
      <c r="AA19" s="39">
        <f t="shared" si="8"/>
        <v>108.06451612903226</v>
      </c>
      <c r="AB19" s="37">
        <f t="shared" si="9"/>
        <v>10</v>
      </c>
      <c r="AC19" s="40"/>
      <c r="AD19" s="40"/>
      <c r="AE19" s="39" t="e">
        <f t="shared" si="10"/>
        <v>#DIV/0!</v>
      </c>
      <c r="AF19" s="40">
        <f t="shared" si="11"/>
        <v>0</v>
      </c>
      <c r="AG19" s="216">
        <v>5431</v>
      </c>
      <c r="AH19" s="217">
        <v>1595</v>
      </c>
      <c r="AI19" s="218">
        <f t="shared" si="12"/>
        <v>29.368440434542443</v>
      </c>
      <c r="AJ19" s="219">
        <f t="shared" si="13"/>
        <v>-3836</v>
      </c>
      <c r="AK19" s="216">
        <v>738</v>
      </c>
      <c r="AL19" s="217">
        <v>858</v>
      </c>
      <c r="AM19" s="218">
        <f t="shared" si="14"/>
        <v>116.26016260162602</v>
      </c>
      <c r="AN19" s="219">
        <f t="shared" si="15"/>
        <v>120</v>
      </c>
      <c r="AO19" s="216">
        <v>2870</v>
      </c>
      <c r="AP19" s="220">
        <v>414</v>
      </c>
      <c r="AQ19" s="218">
        <f t="shared" si="16"/>
        <v>14.425087108013937</v>
      </c>
      <c r="AR19" s="219">
        <f t="shared" si="17"/>
        <v>-2456</v>
      </c>
      <c r="AS19" s="50">
        <v>297</v>
      </c>
      <c r="AT19" s="50">
        <v>181</v>
      </c>
      <c r="AU19" s="39">
        <f t="shared" si="18"/>
        <v>60.94276094276094</v>
      </c>
      <c r="AV19" s="37">
        <f t="shared" si="19"/>
        <v>-116</v>
      </c>
      <c r="AW19" s="43">
        <f t="shared" si="20"/>
        <v>-4065</v>
      </c>
      <c r="AX19" s="44">
        <f t="shared" si="21"/>
        <v>-3937</v>
      </c>
      <c r="AY19" s="44">
        <v>4563</v>
      </c>
      <c r="AZ19" s="45">
        <v>4514</v>
      </c>
      <c r="BA19" s="53">
        <v>148</v>
      </c>
      <c r="BB19" s="53">
        <v>146</v>
      </c>
      <c r="BC19" s="47">
        <f t="shared" si="37"/>
        <v>98.6</v>
      </c>
      <c r="BD19" s="46">
        <f t="shared" si="22"/>
        <v>-2</v>
      </c>
      <c r="BE19" s="54">
        <v>740</v>
      </c>
      <c r="BF19" s="50">
        <v>621</v>
      </c>
      <c r="BG19" s="39">
        <f t="shared" si="23"/>
        <v>83.9</v>
      </c>
      <c r="BH19" s="37">
        <f t="shared" si="24"/>
        <v>-119</v>
      </c>
      <c r="BI19" s="50">
        <v>278</v>
      </c>
      <c r="BJ19" s="50">
        <v>431</v>
      </c>
      <c r="BK19" s="202">
        <f t="shared" si="38"/>
        <v>155</v>
      </c>
      <c r="BL19" s="42">
        <f t="shared" si="39"/>
        <v>153</v>
      </c>
      <c r="BM19" s="50">
        <v>243</v>
      </c>
      <c r="BN19" s="50">
        <v>287</v>
      </c>
      <c r="BO19" s="39">
        <f t="shared" si="25"/>
        <v>118.10699588477367</v>
      </c>
      <c r="BP19" s="37">
        <f t="shared" si="26"/>
        <v>44</v>
      </c>
      <c r="BQ19" s="50">
        <v>185</v>
      </c>
      <c r="BR19" s="50">
        <v>232</v>
      </c>
      <c r="BS19" s="39">
        <f t="shared" si="27"/>
        <v>125.40540540540542</v>
      </c>
      <c r="BT19" s="37">
        <f t="shared" si="28"/>
        <v>47</v>
      </c>
      <c r="BU19" s="55">
        <v>3227.2251308900522</v>
      </c>
      <c r="BV19" s="50">
        <v>4130.645161290323</v>
      </c>
      <c r="BW19" s="37">
        <f t="shared" si="29"/>
        <v>903.4200304002707</v>
      </c>
      <c r="BX19" s="50">
        <v>19</v>
      </c>
      <c r="BY19" s="50">
        <v>22</v>
      </c>
      <c r="BZ19" s="39">
        <f t="shared" si="30"/>
        <v>115.8</v>
      </c>
      <c r="CA19" s="37">
        <f t="shared" si="31"/>
        <v>3</v>
      </c>
      <c r="CB19" s="52">
        <v>5520.84</v>
      </c>
      <c r="CC19" s="52">
        <v>7516.09</v>
      </c>
      <c r="CD19" s="39">
        <f t="shared" si="40"/>
        <v>136.1</v>
      </c>
      <c r="CE19" s="40">
        <f t="shared" si="41"/>
        <v>1995.25</v>
      </c>
      <c r="CF19" s="13"/>
    </row>
    <row r="20" spans="1:84" s="57" customFormat="1" ht="21.75" customHeight="1">
      <c r="A20" s="56" t="s">
        <v>67</v>
      </c>
      <c r="B20" s="203">
        <v>2281</v>
      </c>
      <c r="C20" s="203">
        <v>2125</v>
      </c>
      <c r="D20" s="172">
        <f t="shared" si="32"/>
        <v>93.16089434458571</v>
      </c>
      <c r="E20" s="36">
        <f t="shared" si="33"/>
        <v>-156</v>
      </c>
      <c r="F20" s="50">
        <v>1517</v>
      </c>
      <c r="G20" s="51">
        <v>1721</v>
      </c>
      <c r="H20" s="38">
        <f t="shared" si="0"/>
        <v>113.4475939353988</v>
      </c>
      <c r="I20" s="37">
        <f t="shared" si="1"/>
        <v>204</v>
      </c>
      <c r="J20" s="50">
        <v>980</v>
      </c>
      <c r="K20" s="50">
        <v>1069</v>
      </c>
      <c r="L20" s="38">
        <f t="shared" si="2"/>
        <v>109.08163265306123</v>
      </c>
      <c r="M20" s="37">
        <f t="shared" si="3"/>
        <v>89</v>
      </c>
      <c r="N20" s="50">
        <v>1153</v>
      </c>
      <c r="O20" s="50">
        <v>761</v>
      </c>
      <c r="P20" s="38">
        <f t="shared" si="4"/>
        <v>66.00173460537727</v>
      </c>
      <c r="Q20" s="37">
        <f t="shared" si="5"/>
        <v>-392</v>
      </c>
      <c r="R20" s="52">
        <v>662</v>
      </c>
      <c r="S20" s="50">
        <v>313</v>
      </c>
      <c r="T20" s="39">
        <f t="shared" si="6"/>
        <v>47.2809667673716</v>
      </c>
      <c r="U20" s="40">
        <f t="shared" si="7"/>
        <v>-349</v>
      </c>
      <c r="V20" s="38">
        <f t="shared" si="34"/>
        <v>57.4</v>
      </c>
      <c r="W20" s="38">
        <f t="shared" si="35"/>
        <v>41.1</v>
      </c>
      <c r="X20" s="38">
        <f t="shared" si="36"/>
        <v>-16.299999999999997</v>
      </c>
      <c r="Y20" s="50">
        <v>87</v>
      </c>
      <c r="Z20" s="52">
        <v>66</v>
      </c>
      <c r="AA20" s="39">
        <f t="shared" si="8"/>
        <v>75.86206896551724</v>
      </c>
      <c r="AB20" s="37">
        <f t="shared" si="9"/>
        <v>-21</v>
      </c>
      <c r="AC20" s="40"/>
      <c r="AD20" s="40"/>
      <c r="AE20" s="39" t="e">
        <f t="shared" si="10"/>
        <v>#DIV/0!</v>
      </c>
      <c r="AF20" s="40" t="s">
        <v>4</v>
      </c>
      <c r="AG20" s="216">
        <v>2438</v>
      </c>
      <c r="AH20" s="217">
        <v>1928</v>
      </c>
      <c r="AI20" s="218">
        <f t="shared" si="12"/>
        <v>79.08121410992617</v>
      </c>
      <c r="AJ20" s="219">
        <f t="shared" si="13"/>
        <v>-510</v>
      </c>
      <c r="AK20" s="216">
        <v>1463</v>
      </c>
      <c r="AL20" s="217">
        <v>1582</v>
      </c>
      <c r="AM20" s="218">
        <f t="shared" si="14"/>
        <v>108.13397129186603</v>
      </c>
      <c r="AN20" s="219">
        <f t="shared" si="15"/>
        <v>119</v>
      </c>
      <c r="AO20" s="216">
        <v>432</v>
      </c>
      <c r="AP20" s="220">
        <v>50</v>
      </c>
      <c r="AQ20" s="218">
        <f t="shared" si="16"/>
        <v>11.574074074074074</v>
      </c>
      <c r="AR20" s="219">
        <f t="shared" si="17"/>
        <v>-382</v>
      </c>
      <c r="AS20" s="50">
        <v>518</v>
      </c>
      <c r="AT20" s="50">
        <v>283</v>
      </c>
      <c r="AU20" s="39">
        <f t="shared" si="18"/>
        <v>54.633204633204635</v>
      </c>
      <c r="AV20" s="37">
        <f t="shared" si="19"/>
        <v>-235</v>
      </c>
      <c r="AW20" s="43">
        <f t="shared" si="20"/>
        <v>-1357</v>
      </c>
      <c r="AX20" s="44">
        <f t="shared" si="21"/>
        <v>-1706</v>
      </c>
      <c r="AY20" s="44">
        <v>2397</v>
      </c>
      <c r="AZ20" s="45">
        <v>2796</v>
      </c>
      <c r="BA20" s="53">
        <v>239</v>
      </c>
      <c r="BB20" s="53">
        <v>170</v>
      </c>
      <c r="BC20" s="47">
        <f t="shared" si="37"/>
        <v>71.1</v>
      </c>
      <c r="BD20" s="46">
        <f t="shared" si="22"/>
        <v>-69</v>
      </c>
      <c r="BE20" s="54">
        <v>1275</v>
      </c>
      <c r="BF20" s="50">
        <v>697</v>
      </c>
      <c r="BG20" s="39">
        <f t="shared" si="23"/>
        <v>54.7</v>
      </c>
      <c r="BH20" s="37">
        <f t="shared" si="24"/>
        <v>-578</v>
      </c>
      <c r="BI20" s="50">
        <v>534</v>
      </c>
      <c r="BJ20" s="50">
        <v>688</v>
      </c>
      <c r="BK20" s="202">
        <f t="shared" si="38"/>
        <v>128.8</v>
      </c>
      <c r="BL20" s="42">
        <f t="shared" si="39"/>
        <v>154</v>
      </c>
      <c r="BM20" s="50">
        <v>477</v>
      </c>
      <c r="BN20" s="50">
        <v>631</v>
      </c>
      <c r="BO20" s="39">
        <f t="shared" si="25"/>
        <v>132.28511530398325</v>
      </c>
      <c r="BP20" s="37">
        <f t="shared" si="26"/>
        <v>154</v>
      </c>
      <c r="BQ20" s="50">
        <v>387</v>
      </c>
      <c r="BR20" s="50">
        <v>535</v>
      </c>
      <c r="BS20" s="39">
        <f t="shared" si="27"/>
        <v>138.24289405684755</v>
      </c>
      <c r="BT20" s="37">
        <f t="shared" si="28"/>
        <v>148</v>
      </c>
      <c r="BU20" s="55">
        <v>3359.416445623342</v>
      </c>
      <c r="BV20" s="50">
        <v>3762.2467771639044</v>
      </c>
      <c r="BW20" s="37">
        <f t="shared" si="29"/>
        <v>402.8303315405624</v>
      </c>
      <c r="BX20" s="50">
        <v>45</v>
      </c>
      <c r="BY20" s="50">
        <v>14</v>
      </c>
      <c r="BZ20" s="39">
        <f t="shared" si="30"/>
        <v>31.1</v>
      </c>
      <c r="CA20" s="37">
        <f t="shared" si="31"/>
        <v>-31</v>
      </c>
      <c r="CB20" s="52">
        <v>4648.87</v>
      </c>
      <c r="CC20" s="52">
        <v>5000</v>
      </c>
      <c r="CD20" s="39">
        <f t="shared" si="40"/>
        <v>107.6</v>
      </c>
      <c r="CE20" s="40">
        <f t="shared" si="41"/>
        <v>351.1300000000001</v>
      </c>
      <c r="CF20" s="13"/>
    </row>
    <row r="21" spans="1:84" s="18" customFormat="1" ht="21.75" customHeight="1">
      <c r="A21" s="49" t="s">
        <v>68</v>
      </c>
      <c r="B21" s="168">
        <v>1778</v>
      </c>
      <c r="C21" s="168">
        <v>1690</v>
      </c>
      <c r="D21" s="172">
        <f t="shared" si="32"/>
        <v>95.05061867266592</v>
      </c>
      <c r="E21" s="36">
        <f t="shared" si="33"/>
        <v>-88</v>
      </c>
      <c r="F21" s="50">
        <v>1462</v>
      </c>
      <c r="G21" s="51">
        <v>1467</v>
      </c>
      <c r="H21" s="38">
        <f t="shared" si="0"/>
        <v>100.34199726402188</v>
      </c>
      <c r="I21" s="37">
        <f t="shared" si="1"/>
        <v>5</v>
      </c>
      <c r="J21" s="50">
        <v>551</v>
      </c>
      <c r="K21" s="50">
        <v>606</v>
      </c>
      <c r="L21" s="38">
        <f t="shared" si="2"/>
        <v>109.98185117967331</v>
      </c>
      <c r="M21" s="37">
        <f t="shared" si="3"/>
        <v>55</v>
      </c>
      <c r="N21" s="50">
        <v>1138</v>
      </c>
      <c r="O21" s="50">
        <v>1081</v>
      </c>
      <c r="P21" s="38">
        <f t="shared" si="4"/>
        <v>94.99121265377856</v>
      </c>
      <c r="Q21" s="37">
        <f t="shared" si="5"/>
        <v>-57</v>
      </c>
      <c r="R21" s="52">
        <v>243</v>
      </c>
      <c r="S21" s="50">
        <v>157</v>
      </c>
      <c r="T21" s="39">
        <f t="shared" si="6"/>
        <v>64.60905349794238</v>
      </c>
      <c r="U21" s="40">
        <f t="shared" si="7"/>
        <v>-86</v>
      </c>
      <c r="V21" s="38">
        <f t="shared" si="34"/>
        <v>21.4</v>
      </c>
      <c r="W21" s="38">
        <f t="shared" si="35"/>
        <v>14.5</v>
      </c>
      <c r="X21" s="38">
        <f t="shared" si="36"/>
        <v>-6.899999999999999</v>
      </c>
      <c r="Y21" s="50">
        <v>346</v>
      </c>
      <c r="Z21" s="52">
        <v>215</v>
      </c>
      <c r="AA21" s="39">
        <f t="shared" si="8"/>
        <v>62.138728323699425</v>
      </c>
      <c r="AB21" s="37">
        <f t="shared" si="9"/>
        <v>-131</v>
      </c>
      <c r="AC21" s="40"/>
      <c r="AD21" s="40"/>
      <c r="AE21" s="39" t="e">
        <f t="shared" si="10"/>
        <v>#DIV/0!</v>
      </c>
      <c r="AF21" s="40">
        <f aca="true" t="shared" si="42" ref="AF21:AF34">AD21-AC21</f>
        <v>0</v>
      </c>
      <c r="AG21" s="216">
        <v>2198</v>
      </c>
      <c r="AH21" s="217">
        <v>1233</v>
      </c>
      <c r="AI21" s="218">
        <f t="shared" si="12"/>
        <v>56.09645131938126</v>
      </c>
      <c r="AJ21" s="219">
        <f t="shared" si="13"/>
        <v>-965</v>
      </c>
      <c r="AK21" s="216">
        <v>1368</v>
      </c>
      <c r="AL21" s="217">
        <v>1130</v>
      </c>
      <c r="AM21" s="218">
        <f t="shared" si="14"/>
        <v>82.60233918128655</v>
      </c>
      <c r="AN21" s="219">
        <f t="shared" si="15"/>
        <v>-238</v>
      </c>
      <c r="AO21" s="216">
        <v>402</v>
      </c>
      <c r="AP21" s="220">
        <v>8</v>
      </c>
      <c r="AQ21" s="218">
        <f t="shared" si="16"/>
        <v>1.9900497512437811</v>
      </c>
      <c r="AR21" s="219">
        <f t="shared" si="17"/>
        <v>-394</v>
      </c>
      <c r="AS21" s="50">
        <v>432</v>
      </c>
      <c r="AT21" s="50">
        <v>82</v>
      </c>
      <c r="AU21" s="39">
        <f t="shared" si="18"/>
        <v>18.98148148148148</v>
      </c>
      <c r="AV21" s="37">
        <f t="shared" si="19"/>
        <v>-350</v>
      </c>
      <c r="AW21" s="43">
        <f t="shared" si="20"/>
        <v>-4178</v>
      </c>
      <c r="AX21" s="44">
        <f t="shared" si="21"/>
        <v>-3541</v>
      </c>
      <c r="AY21" s="44">
        <v>5375</v>
      </c>
      <c r="AZ21" s="45">
        <v>4751</v>
      </c>
      <c r="BA21" s="53">
        <v>177</v>
      </c>
      <c r="BB21" s="53">
        <v>171</v>
      </c>
      <c r="BC21" s="47">
        <f t="shared" si="37"/>
        <v>96.6</v>
      </c>
      <c r="BD21" s="46">
        <f t="shared" si="22"/>
        <v>-6</v>
      </c>
      <c r="BE21" s="54">
        <v>1469</v>
      </c>
      <c r="BF21" s="50">
        <v>1155</v>
      </c>
      <c r="BG21" s="39">
        <f t="shared" si="23"/>
        <v>78.6</v>
      </c>
      <c r="BH21" s="37">
        <f t="shared" si="24"/>
        <v>-314</v>
      </c>
      <c r="BI21" s="50">
        <v>318</v>
      </c>
      <c r="BJ21" s="50">
        <v>305</v>
      </c>
      <c r="BK21" s="202">
        <f t="shared" si="38"/>
        <v>95.9</v>
      </c>
      <c r="BL21" s="42">
        <f t="shared" si="39"/>
        <v>-13</v>
      </c>
      <c r="BM21" s="50">
        <v>265</v>
      </c>
      <c r="BN21" s="50">
        <v>257</v>
      </c>
      <c r="BO21" s="39">
        <f t="shared" si="25"/>
        <v>96.98113207547169</v>
      </c>
      <c r="BP21" s="37">
        <f t="shared" si="26"/>
        <v>-8</v>
      </c>
      <c r="BQ21" s="50">
        <v>231</v>
      </c>
      <c r="BR21" s="50">
        <v>230</v>
      </c>
      <c r="BS21" s="39">
        <f t="shared" si="27"/>
        <v>99.56709956709958</v>
      </c>
      <c r="BT21" s="37">
        <f t="shared" si="28"/>
        <v>-1</v>
      </c>
      <c r="BU21" s="55">
        <v>3407.1428571428573</v>
      </c>
      <c r="BV21" s="50">
        <v>3934.4961240310076</v>
      </c>
      <c r="BW21" s="37">
        <f t="shared" si="29"/>
        <v>527.3532668881503</v>
      </c>
      <c r="BX21" s="50">
        <v>31</v>
      </c>
      <c r="BY21" s="50">
        <v>17</v>
      </c>
      <c r="BZ21" s="39">
        <f t="shared" si="30"/>
        <v>54.8</v>
      </c>
      <c r="CA21" s="37">
        <f t="shared" si="31"/>
        <v>-14</v>
      </c>
      <c r="CB21" s="52">
        <v>6005.97</v>
      </c>
      <c r="CC21" s="52">
        <v>6043</v>
      </c>
      <c r="CD21" s="39">
        <f t="shared" si="40"/>
        <v>100.6</v>
      </c>
      <c r="CE21" s="40">
        <f t="shared" si="41"/>
        <v>37.029999999999745</v>
      </c>
      <c r="CF21" s="13"/>
    </row>
    <row r="22" spans="1:84" s="18" customFormat="1" ht="21.75" customHeight="1">
      <c r="A22" s="49" t="s">
        <v>69</v>
      </c>
      <c r="B22" s="168">
        <v>4434</v>
      </c>
      <c r="C22" s="168">
        <v>2670</v>
      </c>
      <c r="D22" s="172">
        <f t="shared" si="32"/>
        <v>60.216508795669824</v>
      </c>
      <c r="E22" s="36">
        <f t="shared" si="33"/>
        <v>-1764</v>
      </c>
      <c r="F22" s="50">
        <v>2131</v>
      </c>
      <c r="G22" s="51">
        <v>2137</v>
      </c>
      <c r="H22" s="38">
        <f t="shared" si="0"/>
        <v>100.28155795401219</v>
      </c>
      <c r="I22" s="37">
        <f t="shared" si="1"/>
        <v>6</v>
      </c>
      <c r="J22" s="50">
        <v>798</v>
      </c>
      <c r="K22" s="50">
        <v>832</v>
      </c>
      <c r="L22" s="38">
        <f t="shared" si="2"/>
        <v>104.26065162907267</v>
      </c>
      <c r="M22" s="37">
        <f t="shared" si="3"/>
        <v>34</v>
      </c>
      <c r="N22" s="50">
        <v>1922</v>
      </c>
      <c r="O22" s="50">
        <v>1493</v>
      </c>
      <c r="P22" s="38">
        <f t="shared" si="4"/>
        <v>77.67950052029137</v>
      </c>
      <c r="Q22" s="37">
        <f t="shared" si="5"/>
        <v>-429</v>
      </c>
      <c r="R22" s="52">
        <v>678</v>
      </c>
      <c r="S22" s="50">
        <v>393</v>
      </c>
      <c r="T22" s="39">
        <f t="shared" si="6"/>
        <v>57.9646017699115</v>
      </c>
      <c r="U22" s="40">
        <f t="shared" si="7"/>
        <v>-285</v>
      </c>
      <c r="V22" s="38">
        <f t="shared" si="34"/>
        <v>35.3</v>
      </c>
      <c r="W22" s="38">
        <f t="shared" si="35"/>
        <v>26.3</v>
      </c>
      <c r="X22" s="38">
        <f t="shared" si="36"/>
        <v>-8.999999999999996</v>
      </c>
      <c r="Y22" s="50">
        <v>487</v>
      </c>
      <c r="Z22" s="52">
        <v>348</v>
      </c>
      <c r="AA22" s="39">
        <f t="shared" si="8"/>
        <v>71.45790554414785</v>
      </c>
      <c r="AB22" s="37">
        <f t="shared" si="9"/>
        <v>-139</v>
      </c>
      <c r="AC22" s="40"/>
      <c r="AD22" s="40"/>
      <c r="AE22" s="39" t="e">
        <f t="shared" si="10"/>
        <v>#DIV/0!</v>
      </c>
      <c r="AF22" s="40">
        <f t="shared" si="42"/>
        <v>0</v>
      </c>
      <c r="AG22" s="216">
        <v>6115</v>
      </c>
      <c r="AH22" s="217">
        <v>2119</v>
      </c>
      <c r="AI22" s="218">
        <f t="shared" si="12"/>
        <v>34.652493867538844</v>
      </c>
      <c r="AJ22" s="219">
        <f t="shared" si="13"/>
        <v>-3996</v>
      </c>
      <c r="AK22" s="216">
        <v>2073</v>
      </c>
      <c r="AL22" s="217">
        <v>2053</v>
      </c>
      <c r="AM22" s="218">
        <f t="shared" si="14"/>
        <v>99.0352146647371</v>
      </c>
      <c r="AN22" s="219">
        <f t="shared" si="15"/>
        <v>-20</v>
      </c>
      <c r="AO22" s="216">
        <v>3632</v>
      </c>
      <c r="AP22" s="220">
        <v>48</v>
      </c>
      <c r="AQ22" s="218">
        <f t="shared" si="16"/>
        <v>1.3215859030837005</v>
      </c>
      <c r="AR22" s="219">
        <f t="shared" si="17"/>
        <v>-3584</v>
      </c>
      <c r="AS22" s="50">
        <v>876</v>
      </c>
      <c r="AT22" s="50">
        <v>170</v>
      </c>
      <c r="AU22" s="39">
        <f t="shared" si="18"/>
        <v>19.406392694063925</v>
      </c>
      <c r="AV22" s="37">
        <f t="shared" si="19"/>
        <v>-706</v>
      </c>
      <c r="AW22" s="43">
        <f t="shared" si="20"/>
        <v>-2052</v>
      </c>
      <c r="AX22" s="44">
        <f t="shared" si="21"/>
        <v>-1967</v>
      </c>
      <c r="AY22" s="44">
        <v>3773</v>
      </c>
      <c r="AZ22" s="45">
        <v>3588</v>
      </c>
      <c r="BA22" s="53">
        <v>215</v>
      </c>
      <c r="BB22" s="53">
        <v>214</v>
      </c>
      <c r="BC22" s="47">
        <f t="shared" si="37"/>
        <v>99.5</v>
      </c>
      <c r="BD22" s="46">
        <f t="shared" si="22"/>
        <v>-1</v>
      </c>
      <c r="BE22" s="54">
        <v>2238</v>
      </c>
      <c r="BF22" s="50">
        <v>1617</v>
      </c>
      <c r="BG22" s="39">
        <f t="shared" si="23"/>
        <v>72.3</v>
      </c>
      <c r="BH22" s="37">
        <f t="shared" si="24"/>
        <v>-621</v>
      </c>
      <c r="BI22" s="50">
        <v>556</v>
      </c>
      <c r="BJ22" s="50">
        <v>593</v>
      </c>
      <c r="BK22" s="202">
        <f t="shared" si="38"/>
        <v>106.7</v>
      </c>
      <c r="BL22" s="42">
        <f t="shared" si="39"/>
        <v>37</v>
      </c>
      <c r="BM22" s="50">
        <v>410</v>
      </c>
      <c r="BN22" s="50">
        <v>516</v>
      </c>
      <c r="BO22" s="39">
        <f t="shared" si="25"/>
        <v>125.85365853658537</v>
      </c>
      <c r="BP22" s="37">
        <f t="shared" si="26"/>
        <v>106</v>
      </c>
      <c r="BQ22" s="50">
        <v>374</v>
      </c>
      <c r="BR22" s="50">
        <v>472</v>
      </c>
      <c r="BS22" s="39">
        <f t="shared" si="27"/>
        <v>126.20320855614973</v>
      </c>
      <c r="BT22" s="37">
        <f t="shared" si="28"/>
        <v>98</v>
      </c>
      <c r="BU22" s="55">
        <v>3082.1325648414986</v>
      </c>
      <c r="BV22" s="50">
        <v>3642.971887550201</v>
      </c>
      <c r="BW22" s="37">
        <f t="shared" si="29"/>
        <v>560.8393227087022</v>
      </c>
      <c r="BX22" s="50">
        <v>48</v>
      </c>
      <c r="BY22" s="50">
        <v>43</v>
      </c>
      <c r="BZ22" s="39">
        <f t="shared" si="30"/>
        <v>89.6</v>
      </c>
      <c r="CA22" s="37">
        <f t="shared" si="31"/>
        <v>-5</v>
      </c>
      <c r="CB22" s="52">
        <v>4987.43</v>
      </c>
      <c r="CC22" s="52">
        <v>5909.18</v>
      </c>
      <c r="CD22" s="39">
        <f t="shared" si="40"/>
        <v>118.5</v>
      </c>
      <c r="CE22" s="40">
        <f t="shared" si="41"/>
        <v>921.75</v>
      </c>
      <c r="CF22" s="13"/>
    </row>
    <row r="23" spans="1:84" s="18" customFormat="1" ht="21.75" customHeight="1">
      <c r="A23" s="49" t="s">
        <v>70</v>
      </c>
      <c r="B23" s="168">
        <v>2382</v>
      </c>
      <c r="C23" s="168">
        <v>2415</v>
      </c>
      <c r="D23" s="172">
        <f t="shared" si="32"/>
        <v>101.3853904282116</v>
      </c>
      <c r="E23" s="36">
        <f t="shared" si="33"/>
        <v>33</v>
      </c>
      <c r="F23" s="50">
        <v>1883</v>
      </c>
      <c r="G23" s="51">
        <v>1958</v>
      </c>
      <c r="H23" s="38">
        <f t="shared" si="0"/>
        <v>103.9830058417419</v>
      </c>
      <c r="I23" s="37">
        <f t="shared" si="1"/>
        <v>75</v>
      </c>
      <c r="J23" s="50">
        <v>862</v>
      </c>
      <c r="K23" s="50">
        <v>777</v>
      </c>
      <c r="L23" s="38">
        <f t="shared" si="2"/>
        <v>90.13921113689095</v>
      </c>
      <c r="M23" s="37">
        <f t="shared" si="3"/>
        <v>-85</v>
      </c>
      <c r="N23" s="50">
        <v>775</v>
      </c>
      <c r="O23" s="50">
        <v>693</v>
      </c>
      <c r="P23" s="38">
        <f t="shared" si="4"/>
        <v>89.41935483870968</v>
      </c>
      <c r="Q23" s="37">
        <f t="shared" si="5"/>
        <v>-82</v>
      </c>
      <c r="R23" s="52">
        <v>207</v>
      </c>
      <c r="S23" s="50">
        <v>47</v>
      </c>
      <c r="T23" s="39">
        <f t="shared" si="6"/>
        <v>22.705314009661837</v>
      </c>
      <c r="U23" s="40">
        <f t="shared" si="7"/>
        <v>-160</v>
      </c>
      <c r="V23" s="38">
        <f t="shared" si="34"/>
        <v>26.7</v>
      </c>
      <c r="W23" s="38">
        <f t="shared" si="35"/>
        <v>6.8</v>
      </c>
      <c r="X23" s="38">
        <f t="shared" si="36"/>
        <v>-19.9</v>
      </c>
      <c r="Y23" s="50">
        <v>136</v>
      </c>
      <c r="Z23" s="52">
        <v>49</v>
      </c>
      <c r="AA23" s="39">
        <f t="shared" si="8"/>
        <v>36.029411764705884</v>
      </c>
      <c r="AB23" s="37">
        <f t="shared" si="9"/>
        <v>-87</v>
      </c>
      <c r="AC23" s="40"/>
      <c r="AD23" s="40"/>
      <c r="AE23" s="39" t="e">
        <f t="shared" si="10"/>
        <v>#DIV/0!</v>
      </c>
      <c r="AF23" s="40">
        <f t="shared" si="42"/>
        <v>0</v>
      </c>
      <c r="AG23" s="216">
        <v>2721</v>
      </c>
      <c r="AH23" s="217">
        <v>1933</v>
      </c>
      <c r="AI23" s="218">
        <f t="shared" si="12"/>
        <v>71.04005880191107</v>
      </c>
      <c r="AJ23" s="219">
        <f t="shared" si="13"/>
        <v>-788</v>
      </c>
      <c r="AK23" s="216">
        <v>1775</v>
      </c>
      <c r="AL23" s="217">
        <v>1669</v>
      </c>
      <c r="AM23" s="218">
        <f t="shared" si="14"/>
        <v>94.02816901408451</v>
      </c>
      <c r="AN23" s="219">
        <f t="shared" si="15"/>
        <v>-106</v>
      </c>
      <c r="AO23" s="216">
        <v>649</v>
      </c>
      <c r="AP23" s="220">
        <v>185</v>
      </c>
      <c r="AQ23" s="218">
        <f t="shared" si="16"/>
        <v>28.50539291217257</v>
      </c>
      <c r="AR23" s="219">
        <f t="shared" si="17"/>
        <v>-464</v>
      </c>
      <c r="AS23" s="50">
        <v>290</v>
      </c>
      <c r="AT23" s="50">
        <v>255</v>
      </c>
      <c r="AU23" s="39">
        <f t="shared" si="18"/>
        <v>87.93103448275862</v>
      </c>
      <c r="AV23" s="37">
        <f t="shared" si="19"/>
        <v>-35</v>
      </c>
      <c r="AW23" s="43">
        <f t="shared" si="20"/>
        <v>-4063</v>
      </c>
      <c r="AX23" s="44">
        <f t="shared" si="21"/>
        <v>-3366</v>
      </c>
      <c r="AY23" s="44">
        <v>5273</v>
      </c>
      <c r="AZ23" s="45">
        <v>4674</v>
      </c>
      <c r="BA23" s="53">
        <v>123</v>
      </c>
      <c r="BB23" s="53">
        <v>123</v>
      </c>
      <c r="BC23" s="47">
        <f t="shared" si="37"/>
        <v>100</v>
      </c>
      <c r="BD23" s="46">
        <f t="shared" si="22"/>
        <v>0</v>
      </c>
      <c r="BE23" s="54">
        <v>865</v>
      </c>
      <c r="BF23" s="50">
        <v>681</v>
      </c>
      <c r="BG23" s="39">
        <f t="shared" si="23"/>
        <v>78.7</v>
      </c>
      <c r="BH23" s="37">
        <f t="shared" si="24"/>
        <v>-184</v>
      </c>
      <c r="BI23" s="50">
        <v>1170</v>
      </c>
      <c r="BJ23" s="50">
        <v>1102</v>
      </c>
      <c r="BK23" s="202">
        <f t="shared" si="38"/>
        <v>94.2</v>
      </c>
      <c r="BL23" s="42">
        <f t="shared" si="39"/>
        <v>-68</v>
      </c>
      <c r="BM23" s="50">
        <v>673</v>
      </c>
      <c r="BN23" s="50">
        <v>650</v>
      </c>
      <c r="BO23" s="39">
        <f t="shared" si="25"/>
        <v>96.58246656760772</v>
      </c>
      <c r="BP23" s="37">
        <f t="shared" si="26"/>
        <v>-23</v>
      </c>
      <c r="BQ23" s="50">
        <v>565</v>
      </c>
      <c r="BR23" s="50">
        <v>569</v>
      </c>
      <c r="BS23" s="39">
        <f t="shared" si="27"/>
        <v>100.70796460176992</v>
      </c>
      <c r="BT23" s="37">
        <f t="shared" si="28"/>
        <v>4</v>
      </c>
      <c r="BU23" s="55">
        <v>2551.3888888888887</v>
      </c>
      <c r="BV23" s="50">
        <v>3212.7659574468084</v>
      </c>
      <c r="BW23" s="37">
        <f t="shared" si="29"/>
        <v>661.3770685579198</v>
      </c>
      <c r="BX23" s="50">
        <v>34</v>
      </c>
      <c r="BY23" s="50">
        <v>26</v>
      </c>
      <c r="BZ23" s="39">
        <f t="shared" si="30"/>
        <v>76.5</v>
      </c>
      <c r="CA23" s="37">
        <f t="shared" si="31"/>
        <v>-8</v>
      </c>
      <c r="CB23" s="52">
        <v>5107.82</v>
      </c>
      <c r="CC23" s="52">
        <v>5208.35</v>
      </c>
      <c r="CD23" s="39">
        <f t="shared" si="40"/>
        <v>102</v>
      </c>
      <c r="CE23" s="40">
        <f t="shared" si="41"/>
        <v>100.53000000000065</v>
      </c>
      <c r="CF23" s="13"/>
    </row>
    <row r="24" spans="1:84" s="18" customFormat="1" ht="21.75" customHeight="1">
      <c r="A24" s="49" t="s">
        <v>71</v>
      </c>
      <c r="B24" s="168">
        <v>3102</v>
      </c>
      <c r="C24" s="168">
        <v>3074</v>
      </c>
      <c r="D24" s="172">
        <f t="shared" si="32"/>
        <v>99.09735654416505</v>
      </c>
      <c r="E24" s="36">
        <f t="shared" si="33"/>
        <v>-28</v>
      </c>
      <c r="F24" s="50">
        <v>1181</v>
      </c>
      <c r="G24" s="51">
        <v>1369</v>
      </c>
      <c r="H24" s="38">
        <f t="shared" si="0"/>
        <v>115.91871295512277</v>
      </c>
      <c r="I24" s="37">
        <f t="shared" si="1"/>
        <v>188</v>
      </c>
      <c r="J24" s="50">
        <v>728</v>
      </c>
      <c r="K24" s="50">
        <v>800</v>
      </c>
      <c r="L24" s="38">
        <f t="shared" si="2"/>
        <v>109.8901098901099</v>
      </c>
      <c r="M24" s="37">
        <f t="shared" si="3"/>
        <v>72</v>
      </c>
      <c r="N24" s="50">
        <v>997</v>
      </c>
      <c r="O24" s="50">
        <v>924</v>
      </c>
      <c r="P24" s="38">
        <f t="shared" si="4"/>
        <v>92.67803410230691</v>
      </c>
      <c r="Q24" s="37">
        <f t="shared" si="5"/>
        <v>-73</v>
      </c>
      <c r="R24" s="52">
        <v>502</v>
      </c>
      <c r="S24" s="50">
        <v>326</v>
      </c>
      <c r="T24" s="39">
        <f t="shared" si="6"/>
        <v>64.9402390438247</v>
      </c>
      <c r="U24" s="40">
        <f t="shared" si="7"/>
        <v>-176</v>
      </c>
      <c r="V24" s="38">
        <f t="shared" si="34"/>
        <v>50.4</v>
      </c>
      <c r="W24" s="38">
        <f t="shared" si="35"/>
        <v>35.3</v>
      </c>
      <c r="X24" s="38">
        <f t="shared" si="36"/>
        <v>-15.100000000000001</v>
      </c>
      <c r="Y24" s="50">
        <v>221</v>
      </c>
      <c r="Z24" s="52">
        <v>142</v>
      </c>
      <c r="AA24" s="39">
        <f t="shared" si="8"/>
        <v>64.25339366515837</v>
      </c>
      <c r="AB24" s="37">
        <f t="shared" si="9"/>
        <v>-79</v>
      </c>
      <c r="AC24" s="40"/>
      <c r="AD24" s="40"/>
      <c r="AE24" s="39" t="e">
        <f t="shared" si="10"/>
        <v>#DIV/0!</v>
      </c>
      <c r="AF24" s="40">
        <f t="shared" si="42"/>
        <v>0</v>
      </c>
      <c r="AG24" s="216">
        <v>3567</v>
      </c>
      <c r="AH24" s="217">
        <v>1390</v>
      </c>
      <c r="AI24" s="218">
        <f t="shared" si="12"/>
        <v>38.968320717689934</v>
      </c>
      <c r="AJ24" s="219">
        <f t="shared" si="13"/>
        <v>-2177</v>
      </c>
      <c r="AK24" s="216">
        <v>1130</v>
      </c>
      <c r="AL24" s="217">
        <v>1103</v>
      </c>
      <c r="AM24" s="218">
        <f t="shared" si="14"/>
        <v>97.61061946902655</v>
      </c>
      <c r="AN24" s="219">
        <f t="shared" si="15"/>
        <v>-27</v>
      </c>
      <c r="AO24" s="216">
        <v>1655</v>
      </c>
      <c r="AP24" s="220">
        <v>35</v>
      </c>
      <c r="AQ24" s="218">
        <f t="shared" si="16"/>
        <v>2.1148036253776437</v>
      </c>
      <c r="AR24" s="219">
        <f t="shared" si="17"/>
        <v>-1620</v>
      </c>
      <c r="AS24" s="50">
        <v>360</v>
      </c>
      <c r="AT24" s="50">
        <v>197</v>
      </c>
      <c r="AU24" s="39">
        <f t="shared" si="18"/>
        <v>54.72222222222223</v>
      </c>
      <c r="AV24" s="37">
        <f t="shared" si="19"/>
        <v>-163</v>
      </c>
      <c r="AW24" s="43">
        <f t="shared" si="20"/>
        <v>-5234</v>
      </c>
      <c r="AX24" s="44">
        <f t="shared" si="21"/>
        <v>-5791</v>
      </c>
      <c r="AY24" s="44">
        <v>6003</v>
      </c>
      <c r="AZ24" s="45">
        <v>6736</v>
      </c>
      <c r="BA24" s="53">
        <v>263</v>
      </c>
      <c r="BB24" s="53">
        <v>221</v>
      </c>
      <c r="BC24" s="47">
        <f t="shared" si="37"/>
        <v>84</v>
      </c>
      <c r="BD24" s="46">
        <f t="shared" si="22"/>
        <v>-42</v>
      </c>
      <c r="BE24" s="54">
        <v>1240</v>
      </c>
      <c r="BF24" s="50">
        <v>1064</v>
      </c>
      <c r="BG24" s="39">
        <f t="shared" si="23"/>
        <v>85.8</v>
      </c>
      <c r="BH24" s="37">
        <f t="shared" si="24"/>
        <v>-176</v>
      </c>
      <c r="BI24" s="50">
        <v>1834</v>
      </c>
      <c r="BJ24" s="50">
        <v>1562</v>
      </c>
      <c r="BK24" s="202">
        <f t="shared" si="38"/>
        <v>85.2</v>
      </c>
      <c r="BL24" s="42">
        <f t="shared" si="39"/>
        <v>-272</v>
      </c>
      <c r="BM24" s="50">
        <v>412</v>
      </c>
      <c r="BN24" s="50">
        <v>424</v>
      </c>
      <c r="BO24" s="39">
        <f t="shared" si="25"/>
        <v>102.9126213592233</v>
      </c>
      <c r="BP24" s="37">
        <f t="shared" si="26"/>
        <v>12</v>
      </c>
      <c r="BQ24" s="50">
        <v>337</v>
      </c>
      <c r="BR24" s="50">
        <v>363</v>
      </c>
      <c r="BS24" s="39">
        <f t="shared" si="27"/>
        <v>107.71513353115726</v>
      </c>
      <c r="BT24" s="37">
        <f t="shared" si="28"/>
        <v>26</v>
      </c>
      <c r="BU24" s="55">
        <v>3085.630498533724</v>
      </c>
      <c r="BV24" s="50">
        <v>3447.50656167979</v>
      </c>
      <c r="BW24" s="37">
        <f t="shared" si="29"/>
        <v>361.8760631460659</v>
      </c>
      <c r="BX24" s="50">
        <v>69</v>
      </c>
      <c r="BY24" s="50">
        <v>44</v>
      </c>
      <c r="BZ24" s="39">
        <f t="shared" si="30"/>
        <v>63.8</v>
      </c>
      <c r="CA24" s="37">
        <f t="shared" si="31"/>
        <v>-25</v>
      </c>
      <c r="CB24" s="52">
        <v>4766.9</v>
      </c>
      <c r="CC24" s="52">
        <v>5783.86</v>
      </c>
      <c r="CD24" s="39">
        <f t="shared" si="40"/>
        <v>121.3</v>
      </c>
      <c r="CE24" s="40">
        <f t="shared" si="41"/>
        <v>1016.96</v>
      </c>
      <c r="CF24" s="13"/>
    </row>
    <row r="25" spans="1:84" s="18" customFormat="1" ht="21.75" customHeight="1">
      <c r="A25" s="49" t="s">
        <v>72</v>
      </c>
      <c r="B25" s="168">
        <v>1881</v>
      </c>
      <c r="C25" s="168">
        <v>1791</v>
      </c>
      <c r="D25" s="172">
        <f t="shared" si="32"/>
        <v>95.21531100478468</v>
      </c>
      <c r="E25" s="36">
        <f t="shared" si="33"/>
        <v>-90</v>
      </c>
      <c r="F25" s="50">
        <v>1468</v>
      </c>
      <c r="G25" s="51">
        <v>1527</v>
      </c>
      <c r="H25" s="38">
        <f t="shared" si="0"/>
        <v>104.01907356948227</v>
      </c>
      <c r="I25" s="37">
        <f t="shared" si="1"/>
        <v>59</v>
      </c>
      <c r="J25" s="50">
        <v>755</v>
      </c>
      <c r="K25" s="50">
        <v>741</v>
      </c>
      <c r="L25" s="38">
        <f t="shared" si="2"/>
        <v>98.1456953642384</v>
      </c>
      <c r="M25" s="37">
        <f t="shared" si="3"/>
        <v>-14</v>
      </c>
      <c r="N25" s="50">
        <v>936</v>
      </c>
      <c r="O25" s="50">
        <v>782</v>
      </c>
      <c r="P25" s="38">
        <f t="shared" si="4"/>
        <v>83.54700854700855</v>
      </c>
      <c r="Q25" s="37">
        <f t="shared" si="5"/>
        <v>-154</v>
      </c>
      <c r="R25" s="52">
        <v>314</v>
      </c>
      <c r="S25" s="50">
        <v>188</v>
      </c>
      <c r="T25" s="39">
        <f t="shared" si="6"/>
        <v>59.87261146496815</v>
      </c>
      <c r="U25" s="40">
        <f t="shared" si="7"/>
        <v>-126</v>
      </c>
      <c r="V25" s="38">
        <f t="shared" si="34"/>
        <v>33.5</v>
      </c>
      <c r="W25" s="38">
        <f t="shared" si="35"/>
        <v>24</v>
      </c>
      <c r="X25" s="38">
        <f t="shared" si="36"/>
        <v>-9.5</v>
      </c>
      <c r="Y25" s="50">
        <v>171</v>
      </c>
      <c r="Z25" s="52">
        <v>165</v>
      </c>
      <c r="AA25" s="39">
        <f t="shared" si="8"/>
        <v>96.49122807017544</v>
      </c>
      <c r="AB25" s="37">
        <f t="shared" si="9"/>
        <v>-6</v>
      </c>
      <c r="AC25" s="40"/>
      <c r="AD25" s="40"/>
      <c r="AE25" s="39" t="e">
        <f t="shared" si="10"/>
        <v>#DIV/0!</v>
      </c>
      <c r="AF25" s="40">
        <f t="shared" si="42"/>
        <v>0</v>
      </c>
      <c r="AG25" s="216">
        <v>3671</v>
      </c>
      <c r="AH25" s="217">
        <v>1626</v>
      </c>
      <c r="AI25" s="218">
        <f t="shared" si="12"/>
        <v>44.29310814491964</v>
      </c>
      <c r="AJ25" s="219">
        <f t="shared" si="13"/>
        <v>-2045</v>
      </c>
      <c r="AK25" s="216">
        <v>1396</v>
      </c>
      <c r="AL25" s="217">
        <v>1349</v>
      </c>
      <c r="AM25" s="218">
        <f t="shared" si="14"/>
        <v>96.63323782234957</v>
      </c>
      <c r="AN25" s="219">
        <f t="shared" si="15"/>
        <v>-47</v>
      </c>
      <c r="AO25" s="216">
        <v>1833</v>
      </c>
      <c r="AP25" s="220">
        <v>124</v>
      </c>
      <c r="AQ25" s="218">
        <f t="shared" si="16"/>
        <v>6.764866339334424</v>
      </c>
      <c r="AR25" s="219">
        <f t="shared" si="17"/>
        <v>-1709</v>
      </c>
      <c r="AS25" s="50">
        <v>536</v>
      </c>
      <c r="AT25" s="50">
        <v>190</v>
      </c>
      <c r="AU25" s="39">
        <f t="shared" si="18"/>
        <v>35.44776119402985</v>
      </c>
      <c r="AV25" s="37">
        <f t="shared" si="19"/>
        <v>-346</v>
      </c>
      <c r="AW25" s="43">
        <f t="shared" si="20"/>
        <v>-2055</v>
      </c>
      <c r="AX25" s="44">
        <f t="shared" si="21"/>
        <v>-1843</v>
      </c>
      <c r="AY25" s="44">
        <v>3063</v>
      </c>
      <c r="AZ25" s="45">
        <v>2915</v>
      </c>
      <c r="BA25" s="53">
        <v>235</v>
      </c>
      <c r="BB25" s="53">
        <v>212</v>
      </c>
      <c r="BC25" s="47">
        <f t="shared" si="37"/>
        <v>90.2</v>
      </c>
      <c r="BD25" s="46">
        <f t="shared" si="22"/>
        <v>-23</v>
      </c>
      <c r="BE25" s="54">
        <v>1061</v>
      </c>
      <c r="BF25" s="50">
        <v>836</v>
      </c>
      <c r="BG25" s="39">
        <f t="shared" si="23"/>
        <v>78.8</v>
      </c>
      <c r="BH25" s="37">
        <f t="shared" si="24"/>
        <v>-225</v>
      </c>
      <c r="BI25" s="50">
        <v>514</v>
      </c>
      <c r="BJ25" s="50">
        <v>477</v>
      </c>
      <c r="BK25" s="202">
        <f t="shared" si="38"/>
        <v>92.8</v>
      </c>
      <c r="BL25" s="42">
        <f t="shared" si="39"/>
        <v>-37</v>
      </c>
      <c r="BM25" s="50">
        <v>460</v>
      </c>
      <c r="BN25" s="50">
        <v>455</v>
      </c>
      <c r="BO25" s="39">
        <f t="shared" si="25"/>
        <v>98.91304347826086</v>
      </c>
      <c r="BP25" s="37">
        <f t="shared" si="26"/>
        <v>-5</v>
      </c>
      <c r="BQ25" s="50">
        <v>391</v>
      </c>
      <c r="BR25" s="50">
        <v>418</v>
      </c>
      <c r="BS25" s="39">
        <f t="shared" si="27"/>
        <v>106.90537084398977</v>
      </c>
      <c r="BT25" s="37">
        <f t="shared" si="28"/>
        <v>27</v>
      </c>
      <c r="BU25" s="55">
        <v>2969.109947643979</v>
      </c>
      <c r="BV25" s="50">
        <v>3686.1575178997614</v>
      </c>
      <c r="BW25" s="37">
        <f t="shared" si="29"/>
        <v>717.0475702557824</v>
      </c>
      <c r="BX25" s="50">
        <v>44</v>
      </c>
      <c r="BY25" s="50">
        <v>28</v>
      </c>
      <c r="BZ25" s="39">
        <f t="shared" si="30"/>
        <v>63.6</v>
      </c>
      <c r="CA25" s="37">
        <f t="shared" si="31"/>
        <v>-16</v>
      </c>
      <c r="CB25" s="52">
        <v>4921.09</v>
      </c>
      <c r="CC25" s="52">
        <v>5388.18</v>
      </c>
      <c r="CD25" s="39">
        <f t="shared" si="40"/>
        <v>109.5</v>
      </c>
      <c r="CE25" s="40">
        <f t="shared" si="41"/>
        <v>467.09000000000015</v>
      </c>
      <c r="CF25" s="13"/>
    </row>
    <row r="26" spans="1:84" s="18" customFormat="1" ht="21.75" customHeight="1">
      <c r="A26" s="49" t="s">
        <v>73</v>
      </c>
      <c r="B26" s="168">
        <v>3025</v>
      </c>
      <c r="C26" s="168">
        <v>2858</v>
      </c>
      <c r="D26" s="172">
        <f t="shared" si="32"/>
        <v>94.4793388429752</v>
      </c>
      <c r="E26" s="36">
        <f t="shared" si="33"/>
        <v>-167</v>
      </c>
      <c r="F26" s="50">
        <v>2260</v>
      </c>
      <c r="G26" s="51">
        <v>2099</v>
      </c>
      <c r="H26" s="38">
        <f t="shared" si="0"/>
        <v>92.87610619469027</v>
      </c>
      <c r="I26" s="37">
        <f t="shared" si="1"/>
        <v>-161</v>
      </c>
      <c r="J26" s="50">
        <v>1062</v>
      </c>
      <c r="K26" s="50">
        <v>929</v>
      </c>
      <c r="L26" s="38">
        <f t="shared" si="2"/>
        <v>87.47645951035781</v>
      </c>
      <c r="M26" s="37">
        <f t="shared" si="3"/>
        <v>-133</v>
      </c>
      <c r="N26" s="50">
        <v>1121</v>
      </c>
      <c r="O26" s="50">
        <v>853</v>
      </c>
      <c r="P26" s="38">
        <f t="shared" si="4"/>
        <v>76.09277430865299</v>
      </c>
      <c r="Q26" s="37">
        <f t="shared" si="5"/>
        <v>-268</v>
      </c>
      <c r="R26" s="52">
        <v>200</v>
      </c>
      <c r="S26" s="50">
        <v>40</v>
      </c>
      <c r="T26" s="39">
        <f t="shared" si="6"/>
        <v>20</v>
      </c>
      <c r="U26" s="40">
        <f t="shared" si="7"/>
        <v>-160</v>
      </c>
      <c r="V26" s="38">
        <f t="shared" si="34"/>
        <v>17.8</v>
      </c>
      <c r="W26" s="38">
        <f t="shared" si="35"/>
        <v>4.7</v>
      </c>
      <c r="X26" s="38">
        <f t="shared" si="36"/>
        <v>-13.100000000000001</v>
      </c>
      <c r="Y26" s="50">
        <v>300</v>
      </c>
      <c r="Z26" s="52">
        <v>173</v>
      </c>
      <c r="AA26" s="39">
        <f t="shared" si="8"/>
        <v>57.666666666666664</v>
      </c>
      <c r="AB26" s="37">
        <f t="shared" si="9"/>
        <v>-127</v>
      </c>
      <c r="AC26" s="40"/>
      <c r="AD26" s="40"/>
      <c r="AE26" s="39" t="e">
        <f t="shared" si="10"/>
        <v>#DIV/0!</v>
      </c>
      <c r="AF26" s="40">
        <f t="shared" si="42"/>
        <v>0</v>
      </c>
      <c r="AG26" s="216">
        <v>4710</v>
      </c>
      <c r="AH26" s="217">
        <v>2091</v>
      </c>
      <c r="AI26" s="218">
        <f t="shared" si="12"/>
        <v>44.39490445859873</v>
      </c>
      <c r="AJ26" s="219">
        <f t="shared" si="13"/>
        <v>-2619</v>
      </c>
      <c r="AK26" s="216">
        <v>2200</v>
      </c>
      <c r="AL26" s="217">
        <v>1796</v>
      </c>
      <c r="AM26" s="218">
        <f t="shared" si="14"/>
        <v>81.63636363636364</v>
      </c>
      <c r="AN26" s="219">
        <f t="shared" si="15"/>
        <v>-404</v>
      </c>
      <c r="AO26" s="216">
        <v>1053</v>
      </c>
      <c r="AP26" s="220">
        <v>73</v>
      </c>
      <c r="AQ26" s="218">
        <f t="shared" si="16"/>
        <v>6.932573599240266</v>
      </c>
      <c r="AR26" s="219">
        <f t="shared" si="17"/>
        <v>-980</v>
      </c>
      <c r="AS26" s="50">
        <v>882</v>
      </c>
      <c r="AT26" s="50">
        <v>315</v>
      </c>
      <c r="AU26" s="39">
        <f t="shared" si="18"/>
        <v>35.714285714285715</v>
      </c>
      <c r="AV26" s="37">
        <f t="shared" si="19"/>
        <v>-567</v>
      </c>
      <c r="AW26" s="43">
        <f t="shared" si="20"/>
        <v>-2575</v>
      </c>
      <c r="AX26" s="44">
        <f t="shared" si="21"/>
        <v>-2897</v>
      </c>
      <c r="AY26" s="44">
        <v>4192</v>
      </c>
      <c r="AZ26" s="45">
        <v>4383</v>
      </c>
      <c r="BA26" s="53">
        <v>140</v>
      </c>
      <c r="BB26" s="53">
        <v>139</v>
      </c>
      <c r="BC26" s="47">
        <f t="shared" si="37"/>
        <v>99.3</v>
      </c>
      <c r="BD26" s="46">
        <f t="shared" si="22"/>
        <v>-1</v>
      </c>
      <c r="BE26" s="54">
        <v>1259</v>
      </c>
      <c r="BF26" s="50">
        <v>901</v>
      </c>
      <c r="BG26" s="39">
        <f t="shared" si="23"/>
        <v>71.6</v>
      </c>
      <c r="BH26" s="37">
        <f t="shared" si="24"/>
        <v>-358</v>
      </c>
      <c r="BI26" s="50">
        <v>1390</v>
      </c>
      <c r="BJ26" s="50">
        <v>980</v>
      </c>
      <c r="BK26" s="202">
        <f t="shared" si="38"/>
        <v>70.5</v>
      </c>
      <c r="BL26" s="42">
        <f t="shared" si="39"/>
        <v>-410</v>
      </c>
      <c r="BM26" s="50">
        <v>643</v>
      </c>
      <c r="BN26" s="50">
        <v>613</v>
      </c>
      <c r="BO26" s="39">
        <f t="shared" si="25"/>
        <v>95.3343701399689</v>
      </c>
      <c r="BP26" s="37">
        <f t="shared" si="26"/>
        <v>-30</v>
      </c>
      <c r="BQ26" s="50">
        <v>468</v>
      </c>
      <c r="BR26" s="50">
        <v>469</v>
      </c>
      <c r="BS26" s="39">
        <f t="shared" si="27"/>
        <v>100.21367521367522</v>
      </c>
      <c r="BT26" s="37">
        <f t="shared" si="28"/>
        <v>1</v>
      </c>
      <c r="BU26" s="55">
        <v>2836.3636363636365</v>
      </c>
      <c r="BV26" s="50">
        <v>3327.0491803278687</v>
      </c>
      <c r="BW26" s="37">
        <f t="shared" si="29"/>
        <v>490.68554396423224</v>
      </c>
      <c r="BX26" s="50">
        <v>20</v>
      </c>
      <c r="BY26" s="50">
        <v>39</v>
      </c>
      <c r="BZ26" s="39">
        <f t="shared" si="30"/>
        <v>195</v>
      </c>
      <c r="CA26" s="37">
        <f t="shared" si="31"/>
        <v>19</v>
      </c>
      <c r="CB26" s="52">
        <v>6912.85</v>
      </c>
      <c r="CC26" s="52">
        <v>11709.1</v>
      </c>
      <c r="CD26" s="39">
        <f t="shared" si="40"/>
        <v>169.4</v>
      </c>
      <c r="CE26" s="40">
        <f t="shared" si="41"/>
        <v>4796.25</v>
      </c>
      <c r="CF26" s="13"/>
    </row>
    <row r="27" spans="1:84" s="18" customFormat="1" ht="21.75" customHeight="1">
      <c r="A27" s="49" t="s">
        <v>74</v>
      </c>
      <c r="B27" s="168">
        <v>1835</v>
      </c>
      <c r="C27" s="168">
        <v>1928</v>
      </c>
      <c r="D27" s="172">
        <f t="shared" si="32"/>
        <v>105.06811989100817</v>
      </c>
      <c r="E27" s="36">
        <f t="shared" si="33"/>
        <v>93</v>
      </c>
      <c r="F27" s="50">
        <v>1222</v>
      </c>
      <c r="G27" s="51">
        <v>1284</v>
      </c>
      <c r="H27" s="38">
        <f t="shared" si="0"/>
        <v>105.07364975450082</v>
      </c>
      <c r="I27" s="37">
        <f t="shared" si="1"/>
        <v>62</v>
      </c>
      <c r="J27" s="50">
        <v>642</v>
      </c>
      <c r="K27" s="50">
        <v>731</v>
      </c>
      <c r="L27" s="38">
        <f t="shared" si="2"/>
        <v>113.86292834890965</v>
      </c>
      <c r="M27" s="37">
        <f t="shared" si="3"/>
        <v>89</v>
      </c>
      <c r="N27" s="50">
        <v>863</v>
      </c>
      <c r="O27" s="50">
        <v>923</v>
      </c>
      <c r="P27" s="38">
        <f t="shared" si="4"/>
        <v>106.95249130938586</v>
      </c>
      <c r="Q27" s="37">
        <f t="shared" si="5"/>
        <v>60</v>
      </c>
      <c r="R27" s="52">
        <v>355</v>
      </c>
      <c r="S27" s="50">
        <v>377</v>
      </c>
      <c r="T27" s="39">
        <f t="shared" si="6"/>
        <v>106.19718309859154</v>
      </c>
      <c r="U27" s="40">
        <f t="shared" si="7"/>
        <v>22</v>
      </c>
      <c r="V27" s="38">
        <f t="shared" si="34"/>
        <v>41.1</v>
      </c>
      <c r="W27" s="38">
        <f t="shared" si="35"/>
        <v>40.8</v>
      </c>
      <c r="X27" s="38">
        <f t="shared" si="36"/>
        <v>-0.30000000000000426</v>
      </c>
      <c r="Y27" s="50">
        <v>60</v>
      </c>
      <c r="Z27" s="52">
        <v>36</v>
      </c>
      <c r="AA27" s="39">
        <f t="shared" si="8"/>
        <v>60</v>
      </c>
      <c r="AB27" s="37">
        <f t="shared" si="9"/>
        <v>-24</v>
      </c>
      <c r="AC27" s="40"/>
      <c r="AD27" s="40"/>
      <c r="AE27" s="39" t="e">
        <f t="shared" si="10"/>
        <v>#DIV/0!</v>
      </c>
      <c r="AF27" s="40">
        <f t="shared" si="42"/>
        <v>0</v>
      </c>
      <c r="AG27" s="216">
        <v>2339</v>
      </c>
      <c r="AH27" s="217">
        <v>1186</v>
      </c>
      <c r="AI27" s="218">
        <f t="shared" si="12"/>
        <v>50.70542967079948</v>
      </c>
      <c r="AJ27" s="219">
        <f t="shared" si="13"/>
        <v>-1153</v>
      </c>
      <c r="AK27" s="216">
        <v>1169</v>
      </c>
      <c r="AL27" s="217">
        <v>978</v>
      </c>
      <c r="AM27" s="218">
        <f t="shared" si="14"/>
        <v>83.66124893071</v>
      </c>
      <c r="AN27" s="219">
        <f t="shared" si="15"/>
        <v>-191</v>
      </c>
      <c r="AO27" s="216">
        <v>833</v>
      </c>
      <c r="AP27" s="220">
        <v>112</v>
      </c>
      <c r="AQ27" s="218">
        <f t="shared" si="16"/>
        <v>13.445378151260504</v>
      </c>
      <c r="AR27" s="219">
        <f t="shared" si="17"/>
        <v>-721</v>
      </c>
      <c r="AS27" s="50">
        <v>150</v>
      </c>
      <c r="AT27" s="50">
        <v>48</v>
      </c>
      <c r="AU27" s="39">
        <f t="shared" si="18"/>
        <v>32</v>
      </c>
      <c r="AV27" s="37">
        <f t="shared" si="19"/>
        <v>-102</v>
      </c>
      <c r="AW27" s="43">
        <f t="shared" si="20"/>
        <v>-1244</v>
      </c>
      <c r="AX27" s="44">
        <f t="shared" si="21"/>
        <v>-1111</v>
      </c>
      <c r="AY27" s="44">
        <v>2178</v>
      </c>
      <c r="AZ27" s="45">
        <v>2086</v>
      </c>
      <c r="BA27" s="53">
        <v>146</v>
      </c>
      <c r="BB27" s="53">
        <v>167</v>
      </c>
      <c r="BC27" s="47">
        <f t="shared" si="37"/>
        <v>114.4</v>
      </c>
      <c r="BD27" s="46">
        <f t="shared" si="22"/>
        <v>21</v>
      </c>
      <c r="BE27" s="54">
        <v>996</v>
      </c>
      <c r="BF27" s="50">
        <v>1016</v>
      </c>
      <c r="BG27" s="39">
        <f t="shared" si="23"/>
        <v>102</v>
      </c>
      <c r="BH27" s="37">
        <f t="shared" si="24"/>
        <v>20</v>
      </c>
      <c r="BI27" s="50">
        <v>535</v>
      </c>
      <c r="BJ27" s="50">
        <v>425</v>
      </c>
      <c r="BK27" s="202">
        <f t="shared" si="38"/>
        <v>79.4</v>
      </c>
      <c r="BL27" s="42">
        <f t="shared" si="39"/>
        <v>-110</v>
      </c>
      <c r="BM27" s="50">
        <v>288</v>
      </c>
      <c r="BN27" s="50">
        <v>309</v>
      </c>
      <c r="BO27" s="39">
        <f t="shared" si="25"/>
        <v>107.29166666666667</v>
      </c>
      <c r="BP27" s="37">
        <f t="shared" si="26"/>
        <v>21</v>
      </c>
      <c r="BQ27" s="50">
        <v>252</v>
      </c>
      <c r="BR27" s="50">
        <v>281</v>
      </c>
      <c r="BS27" s="39">
        <f t="shared" si="27"/>
        <v>111.5079365079365</v>
      </c>
      <c r="BT27" s="37">
        <f t="shared" si="28"/>
        <v>29</v>
      </c>
      <c r="BU27" s="55">
        <v>3767.680608365019</v>
      </c>
      <c r="BV27" s="50">
        <v>3713.2203389830506</v>
      </c>
      <c r="BW27" s="37">
        <f t="shared" si="29"/>
        <v>-54.460269381968374</v>
      </c>
      <c r="BX27" s="50">
        <v>24</v>
      </c>
      <c r="BY27" s="50">
        <v>32</v>
      </c>
      <c r="BZ27" s="39">
        <f t="shared" si="30"/>
        <v>133.3</v>
      </c>
      <c r="CA27" s="37">
        <f t="shared" si="31"/>
        <v>8</v>
      </c>
      <c r="CB27" s="52">
        <v>4900.43</v>
      </c>
      <c r="CC27" s="52">
        <v>6315.63</v>
      </c>
      <c r="CD27" s="39">
        <f t="shared" si="40"/>
        <v>128.9</v>
      </c>
      <c r="CE27" s="40">
        <f t="shared" si="41"/>
        <v>1415.1999999999998</v>
      </c>
      <c r="CF27" s="13"/>
    </row>
    <row r="28" spans="1:84" s="18" customFormat="1" ht="21.75" customHeight="1">
      <c r="A28" s="49" t="s">
        <v>75</v>
      </c>
      <c r="B28" s="168">
        <v>830</v>
      </c>
      <c r="C28" s="168">
        <v>886</v>
      </c>
      <c r="D28" s="172">
        <f t="shared" si="32"/>
        <v>106.74698795180724</v>
      </c>
      <c r="E28" s="36">
        <f t="shared" si="33"/>
        <v>56</v>
      </c>
      <c r="F28" s="50">
        <v>706</v>
      </c>
      <c r="G28" s="51">
        <v>737</v>
      </c>
      <c r="H28" s="38">
        <f t="shared" si="0"/>
        <v>104.39093484419264</v>
      </c>
      <c r="I28" s="37">
        <f t="shared" si="1"/>
        <v>31</v>
      </c>
      <c r="J28" s="50">
        <v>440</v>
      </c>
      <c r="K28" s="50">
        <v>400</v>
      </c>
      <c r="L28" s="38">
        <f t="shared" si="2"/>
        <v>90.9090909090909</v>
      </c>
      <c r="M28" s="37">
        <f t="shared" si="3"/>
        <v>-40</v>
      </c>
      <c r="N28" s="50">
        <v>447</v>
      </c>
      <c r="O28" s="50">
        <v>344</v>
      </c>
      <c r="P28" s="38">
        <f t="shared" si="4"/>
        <v>76.95749440715883</v>
      </c>
      <c r="Q28" s="37">
        <f t="shared" si="5"/>
        <v>-103</v>
      </c>
      <c r="R28" s="52">
        <v>41</v>
      </c>
      <c r="S28" s="50">
        <v>30</v>
      </c>
      <c r="T28" s="39">
        <f t="shared" si="6"/>
        <v>73.17073170731707</v>
      </c>
      <c r="U28" s="40">
        <f t="shared" si="7"/>
        <v>-11</v>
      </c>
      <c r="V28" s="38">
        <f t="shared" si="34"/>
        <v>9.2</v>
      </c>
      <c r="W28" s="38">
        <f t="shared" si="35"/>
        <v>8.7</v>
      </c>
      <c r="X28" s="38">
        <f t="shared" si="36"/>
        <v>-0.5</v>
      </c>
      <c r="Y28" s="50">
        <v>195</v>
      </c>
      <c r="Z28" s="52">
        <v>161</v>
      </c>
      <c r="AA28" s="39">
        <f t="shared" si="8"/>
        <v>82.56410256410255</v>
      </c>
      <c r="AB28" s="37">
        <f t="shared" si="9"/>
        <v>-34</v>
      </c>
      <c r="AC28" s="40"/>
      <c r="AD28" s="40"/>
      <c r="AE28" s="39" t="e">
        <f t="shared" si="10"/>
        <v>#DIV/0!</v>
      </c>
      <c r="AF28" s="40">
        <f t="shared" si="42"/>
        <v>0</v>
      </c>
      <c r="AG28" s="216">
        <v>2044</v>
      </c>
      <c r="AH28" s="217">
        <v>1052</v>
      </c>
      <c r="AI28" s="218">
        <f t="shared" si="12"/>
        <v>51.46771037181996</v>
      </c>
      <c r="AJ28" s="219">
        <f t="shared" si="13"/>
        <v>-992</v>
      </c>
      <c r="AK28" s="216">
        <v>696</v>
      </c>
      <c r="AL28" s="217">
        <v>736</v>
      </c>
      <c r="AM28" s="218">
        <f t="shared" si="14"/>
        <v>105.74712643678161</v>
      </c>
      <c r="AN28" s="219">
        <f t="shared" si="15"/>
        <v>40</v>
      </c>
      <c r="AO28" s="216">
        <v>723</v>
      </c>
      <c r="AP28" s="220">
        <v>61</v>
      </c>
      <c r="AQ28" s="218">
        <f t="shared" si="16"/>
        <v>8.437067773167358</v>
      </c>
      <c r="AR28" s="219">
        <f t="shared" si="17"/>
        <v>-662</v>
      </c>
      <c r="AS28" s="50">
        <v>406</v>
      </c>
      <c r="AT28" s="50">
        <v>104</v>
      </c>
      <c r="AU28" s="39">
        <f t="shared" si="18"/>
        <v>25.615763546798032</v>
      </c>
      <c r="AV28" s="37">
        <f t="shared" si="19"/>
        <v>-302</v>
      </c>
      <c r="AW28" s="43">
        <f t="shared" si="20"/>
        <v>-10164</v>
      </c>
      <c r="AX28" s="44">
        <f t="shared" si="21"/>
        <v>-10235</v>
      </c>
      <c r="AY28" s="44">
        <v>10639</v>
      </c>
      <c r="AZ28" s="45">
        <v>10758</v>
      </c>
      <c r="BA28" s="53">
        <v>80</v>
      </c>
      <c r="BB28" s="53">
        <v>65</v>
      </c>
      <c r="BC28" s="47">
        <f t="shared" si="37"/>
        <v>81.3</v>
      </c>
      <c r="BD28" s="46">
        <f t="shared" si="22"/>
        <v>-15</v>
      </c>
      <c r="BE28" s="54">
        <v>481</v>
      </c>
      <c r="BF28" s="50">
        <v>339</v>
      </c>
      <c r="BG28" s="39">
        <f t="shared" si="23"/>
        <v>70.5</v>
      </c>
      <c r="BH28" s="37">
        <f t="shared" si="24"/>
        <v>-142</v>
      </c>
      <c r="BI28" s="50">
        <v>351</v>
      </c>
      <c r="BJ28" s="50">
        <v>232</v>
      </c>
      <c r="BK28" s="202">
        <f t="shared" si="38"/>
        <v>66.1</v>
      </c>
      <c r="BL28" s="42">
        <f t="shared" si="39"/>
        <v>-119</v>
      </c>
      <c r="BM28" s="50">
        <v>231</v>
      </c>
      <c r="BN28" s="50">
        <v>214</v>
      </c>
      <c r="BO28" s="39">
        <f t="shared" si="25"/>
        <v>92.64069264069265</v>
      </c>
      <c r="BP28" s="37">
        <f t="shared" si="26"/>
        <v>-17</v>
      </c>
      <c r="BQ28" s="50">
        <v>210</v>
      </c>
      <c r="BR28" s="50">
        <v>207</v>
      </c>
      <c r="BS28" s="39">
        <f t="shared" si="27"/>
        <v>98.57142857142858</v>
      </c>
      <c r="BT28" s="37">
        <f t="shared" si="28"/>
        <v>-3</v>
      </c>
      <c r="BU28" s="55">
        <v>2540</v>
      </c>
      <c r="BV28" s="50">
        <v>3025.2100840336134</v>
      </c>
      <c r="BW28" s="37">
        <f t="shared" si="29"/>
        <v>485.2100840336134</v>
      </c>
      <c r="BX28" s="50">
        <v>13</v>
      </c>
      <c r="BY28" s="50">
        <v>5</v>
      </c>
      <c r="BZ28" s="39">
        <f t="shared" si="30"/>
        <v>38.5</v>
      </c>
      <c r="CA28" s="37">
        <f t="shared" si="31"/>
        <v>-8</v>
      </c>
      <c r="CB28" s="52">
        <v>4306.08</v>
      </c>
      <c r="CC28" s="52">
        <v>5000</v>
      </c>
      <c r="CD28" s="39">
        <f t="shared" si="40"/>
        <v>116.1</v>
      </c>
      <c r="CE28" s="40">
        <f t="shared" si="41"/>
        <v>693.9200000000001</v>
      </c>
      <c r="CF28" s="13"/>
    </row>
    <row r="29" spans="1:84" s="18" customFormat="1" ht="21.75" customHeight="1">
      <c r="A29" s="49" t="s">
        <v>76</v>
      </c>
      <c r="B29" s="168">
        <v>1349</v>
      </c>
      <c r="C29" s="168">
        <v>1223</v>
      </c>
      <c r="D29" s="172">
        <f t="shared" si="32"/>
        <v>90.65974796145294</v>
      </c>
      <c r="E29" s="36">
        <f t="shared" si="33"/>
        <v>-126</v>
      </c>
      <c r="F29" s="50">
        <v>1100</v>
      </c>
      <c r="G29" s="51">
        <v>1071</v>
      </c>
      <c r="H29" s="38">
        <f t="shared" si="0"/>
        <v>97.36363636363636</v>
      </c>
      <c r="I29" s="37">
        <f t="shared" si="1"/>
        <v>-29</v>
      </c>
      <c r="J29" s="50">
        <v>588</v>
      </c>
      <c r="K29" s="50">
        <v>557</v>
      </c>
      <c r="L29" s="38">
        <f t="shared" si="2"/>
        <v>94.72789115646259</v>
      </c>
      <c r="M29" s="37">
        <f t="shared" si="3"/>
        <v>-31</v>
      </c>
      <c r="N29" s="50">
        <v>658</v>
      </c>
      <c r="O29" s="50">
        <v>568</v>
      </c>
      <c r="P29" s="38">
        <f t="shared" si="4"/>
        <v>86.32218844984803</v>
      </c>
      <c r="Q29" s="37">
        <f t="shared" si="5"/>
        <v>-90</v>
      </c>
      <c r="R29" s="52">
        <v>201</v>
      </c>
      <c r="S29" s="50">
        <v>86</v>
      </c>
      <c r="T29" s="39">
        <f t="shared" si="6"/>
        <v>42.78606965174129</v>
      </c>
      <c r="U29" s="40">
        <f t="shared" si="7"/>
        <v>-115</v>
      </c>
      <c r="V29" s="38">
        <f t="shared" si="34"/>
        <v>30.5</v>
      </c>
      <c r="W29" s="38">
        <f t="shared" si="35"/>
        <v>15.1</v>
      </c>
      <c r="X29" s="38">
        <f t="shared" si="36"/>
        <v>-15.4</v>
      </c>
      <c r="Y29" s="50">
        <v>194</v>
      </c>
      <c r="Z29" s="52">
        <v>98</v>
      </c>
      <c r="AA29" s="39">
        <f t="shared" si="8"/>
        <v>50.51546391752577</v>
      </c>
      <c r="AB29" s="37">
        <f t="shared" si="9"/>
        <v>-96</v>
      </c>
      <c r="AC29" s="40"/>
      <c r="AD29" s="40"/>
      <c r="AE29" s="39" t="e">
        <f t="shared" si="10"/>
        <v>#DIV/0!</v>
      </c>
      <c r="AF29" s="40">
        <f t="shared" si="42"/>
        <v>0</v>
      </c>
      <c r="AG29" s="216">
        <v>1701</v>
      </c>
      <c r="AH29" s="217">
        <v>1334</v>
      </c>
      <c r="AI29" s="218">
        <f t="shared" si="12"/>
        <v>78.42445620223398</v>
      </c>
      <c r="AJ29" s="219">
        <f t="shared" si="13"/>
        <v>-367</v>
      </c>
      <c r="AK29" s="216">
        <v>1016</v>
      </c>
      <c r="AL29" s="217">
        <v>996</v>
      </c>
      <c r="AM29" s="218">
        <f t="shared" si="14"/>
        <v>98.03149606299213</v>
      </c>
      <c r="AN29" s="219">
        <f t="shared" si="15"/>
        <v>-20</v>
      </c>
      <c r="AO29" s="216">
        <v>503</v>
      </c>
      <c r="AP29" s="220">
        <v>103</v>
      </c>
      <c r="AQ29" s="218">
        <f t="shared" si="16"/>
        <v>20.47713717693837</v>
      </c>
      <c r="AR29" s="219">
        <f t="shared" si="17"/>
        <v>-400</v>
      </c>
      <c r="AS29" s="50">
        <v>260</v>
      </c>
      <c r="AT29" s="50">
        <v>101</v>
      </c>
      <c r="AU29" s="39">
        <f t="shared" si="18"/>
        <v>38.84615384615385</v>
      </c>
      <c r="AV29" s="37">
        <f t="shared" si="19"/>
        <v>-159</v>
      </c>
      <c r="AW29" s="43">
        <f t="shared" si="20"/>
        <v>-2088</v>
      </c>
      <c r="AX29" s="44">
        <f t="shared" si="21"/>
        <v>-1726</v>
      </c>
      <c r="AY29" s="44">
        <v>2916</v>
      </c>
      <c r="AZ29" s="45">
        <v>2497</v>
      </c>
      <c r="BA29" s="53">
        <v>170</v>
      </c>
      <c r="BB29" s="53">
        <v>141</v>
      </c>
      <c r="BC29" s="47">
        <f t="shared" si="37"/>
        <v>82.9</v>
      </c>
      <c r="BD29" s="46">
        <f t="shared" si="22"/>
        <v>-29</v>
      </c>
      <c r="BE29" s="54">
        <v>729</v>
      </c>
      <c r="BF29" s="50">
        <v>563</v>
      </c>
      <c r="BG29" s="39">
        <f t="shared" si="23"/>
        <v>77.2</v>
      </c>
      <c r="BH29" s="37">
        <f t="shared" si="24"/>
        <v>-166</v>
      </c>
      <c r="BI29" s="50">
        <v>311</v>
      </c>
      <c r="BJ29" s="50">
        <v>358</v>
      </c>
      <c r="BK29" s="202">
        <f t="shared" si="38"/>
        <v>115.1</v>
      </c>
      <c r="BL29" s="42">
        <f t="shared" si="39"/>
        <v>47</v>
      </c>
      <c r="BM29" s="50">
        <v>272</v>
      </c>
      <c r="BN29" s="50">
        <v>300</v>
      </c>
      <c r="BO29" s="39">
        <f t="shared" si="25"/>
        <v>110.29411764705883</v>
      </c>
      <c r="BP29" s="37">
        <f t="shared" si="26"/>
        <v>28</v>
      </c>
      <c r="BQ29" s="50">
        <v>233</v>
      </c>
      <c r="BR29" s="50">
        <v>259</v>
      </c>
      <c r="BS29" s="39">
        <f t="shared" si="27"/>
        <v>111.1587982832618</v>
      </c>
      <c r="BT29" s="37">
        <f t="shared" si="28"/>
        <v>26</v>
      </c>
      <c r="BU29" s="55">
        <v>2808.878504672897</v>
      </c>
      <c r="BV29" s="50">
        <v>3355.5555555555557</v>
      </c>
      <c r="BW29" s="37">
        <f t="shared" si="29"/>
        <v>546.6770508826585</v>
      </c>
      <c r="BX29" s="50">
        <v>18</v>
      </c>
      <c r="BY29" s="50">
        <v>13</v>
      </c>
      <c r="BZ29" s="39">
        <f t="shared" si="30"/>
        <v>72.2</v>
      </c>
      <c r="CA29" s="37">
        <f t="shared" si="31"/>
        <v>-5</v>
      </c>
      <c r="CB29" s="52">
        <v>5468.79</v>
      </c>
      <c r="CC29" s="52">
        <v>6500</v>
      </c>
      <c r="CD29" s="39">
        <f t="shared" si="40"/>
        <v>118.9</v>
      </c>
      <c r="CE29" s="40">
        <f t="shared" si="41"/>
        <v>1031.21</v>
      </c>
      <c r="CF29" s="13"/>
    </row>
    <row r="30" spans="1:84" s="18" customFormat="1" ht="21.75" customHeight="1">
      <c r="A30" s="49" t="s">
        <v>77</v>
      </c>
      <c r="B30" s="168">
        <v>2160</v>
      </c>
      <c r="C30" s="168">
        <v>1955</v>
      </c>
      <c r="D30" s="172">
        <f t="shared" si="32"/>
        <v>90.50925925925925</v>
      </c>
      <c r="E30" s="36">
        <f t="shared" si="33"/>
        <v>-205</v>
      </c>
      <c r="F30" s="50">
        <v>1282</v>
      </c>
      <c r="G30" s="51">
        <v>1410</v>
      </c>
      <c r="H30" s="38">
        <f t="shared" si="0"/>
        <v>109.98439937597504</v>
      </c>
      <c r="I30" s="37">
        <f t="shared" si="1"/>
        <v>128</v>
      </c>
      <c r="J30" s="50">
        <v>796</v>
      </c>
      <c r="K30" s="50">
        <v>779</v>
      </c>
      <c r="L30" s="38">
        <f t="shared" si="2"/>
        <v>97.8643216080402</v>
      </c>
      <c r="M30" s="37">
        <f t="shared" si="3"/>
        <v>-17</v>
      </c>
      <c r="N30" s="50">
        <v>1252</v>
      </c>
      <c r="O30" s="50">
        <v>931</v>
      </c>
      <c r="P30" s="38">
        <f t="shared" si="4"/>
        <v>74.36102236421725</v>
      </c>
      <c r="Q30" s="37">
        <f t="shared" si="5"/>
        <v>-321</v>
      </c>
      <c r="R30" s="52">
        <v>638</v>
      </c>
      <c r="S30" s="50">
        <v>289</v>
      </c>
      <c r="T30" s="39">
        <f t="shared" si="6"/>
        <v>45.29780564263323</v>
      </c>
      <c r="U30" s="40">
        <f t="shared" si="7"/>
        <v>-349</v>
      </c>
      <c r="V30" s="38">
        <f t="shared" si="34"/>
        <v>51</v>
      </c>
      <c r="W30" s="38">
        <f t="shared" si="35"/>
        <v>31</v>
      </c>
      <c r="X30" s="38">
        <f t="shared" si="36"/>
        <v>-20</v>
      </c>
      <c r="Y30" s="50">
        <v>306</v>
      </c>
      <c r="Z30" s="52">
        <v>306</v>
      </c>
      <c r="AA30" s="39">
        <f t="shared" si="8"/>
        <v>100</v>
      </c>
      <c r="AB30" s="37">
        <f t="shared" si="9"/>
        <v>0</v>
      </c>
      <c r="AC30" s="40"/>
      <c r="AD30" s="40"/>
      <c r="AE30" s="39" t="e">
        <f t="shared" si="10"/>
        <v>#DIV/0!</v>
      </c>
      <c r="AF30" s="40">
        <f t="shared" si="42"/>
        <v>0</v>
      </c>
      <c r="AG30" s="216">
        <v>2391</v>
      </c>
      <c r="AH30" s="217">
        <v>1398</v>
      </c>
      <c r="AI30" s="218">
        <f t="shared" si="12"/>
        <v>58.469259723964875</v>
      </c>
      <c r="AJ30" s="219">
        <f t="shared" si="13"/>
        <v>-993</v>
      </c>
      <c r="AK30" s="216">
        <v>1270</v>
      </c>
      <c r="AL30" s="217">
        <v>1292</v>
      </c>
      <c r="AM30" s="218">
        <f t="shared" si="14"/>
        <v>101.73228346456693</v>
      </c>
      <c r="AN30" s="219">
        <f t="shared" si="15"/>
        <v>22</v>
      </c>
      <c r="AO30" s="216">
        <v>829</v>
      </c>
      <c r="AP30" s="220">
        <v>0</v>
      </c>
      <c r="AQ30" s="218">
        <f t="shared" si="16"/>
        <v>0</v>
      </c>
      <c r="AR30" s="219">
        <f t="shared" si="17"/>
        <v>-829</v>
      </c>
      <c r="AS30" s="50">
        <v>272</v>
      </c>
      <c r="AT30" s="50">
        <v>79</v>
      </c>
      <c r="AU30" s="39">
        <f t="shared" si="18"/>
        <v>29.044117647058826</v>
      </c>
      <c r="AV30" s="37">
        <f t="shared" si="19"/>
        <v>-193</v>
      </c>
      <c r="AW30" s="43">
        <f t="shared" si="20"/>
        <v>-2670</v>
      </c>
      <c r="AX30" s="44">
        <f t="shared" si="21"/>
        <v>-2886</v>
      </c>
      <c r="AY30" s="44">
        <v>3567</v>
      </c>
      <c r="AZ30" s="45">
        <v>3950</v>
      </c>
      <c r="BA30" s="53">
        <v>187</v>
      </c>
      <c r="BB30" s="53">
        <v>161</v>
      </c>
      <c r="BC30" s="47">
        <f t="shared" si="37"/>
        <v>86.1</v>
      </c>
      <c r="BD30" s="46">
        <f t="shared" si="22"/>
        <v>-26</v>
      </c>
      <c r="BE30" s="54">
        <v>1279</v>
      </c>
      <c r="BF30" s="50">
        <v>937</v>
      </c>
      <c r="BG30" s="39">
        <f t="shared" si="23"/>
        <v>73.3</v>
      </c>
      <c r="BH30" s="37">
        <f t="shared" si="24"/>
        <v>-342</v>
      </c>
      <c r="BI30" s="50">
        <v>673</v>
      </c>
      <c r="BJ30" s="50">
        <v>590</v>
      </c>
      <c r="BK30" s="202">
        <f t="shared" si="38"/>
        <v>87.7</v>
      </c>
      <c r="BL30" s="42">
        <f t="shared" si="39"/>
        <v>-83</v>
      </c>
      <c r="BM30" s="50">
        <v>385</v>
      </c>
      <c r="BN30" s="50">
        <v>346</v>
      </c>
      <c r="BO30" s="39">
        <f t="shared" si="25"/>
        <v>89.87012987012987</v>
      </c>
      <c r="BP30" s="37">
        <f t="shared" si="26"/>
        <v>-39</v>
      </c>
      <c r="BQ30" s="50">
        <v>323</v>
      </c>
      <c r="BR30" s="50">
        <v>300</v>
      </c>
      <c r="BS30" s="39">
        <f t="shared" si="27"/>
        <v>92.87925696594426</v>
      </c>
      <c r="BT30" s="37">
        <f t="shared" si="28"/>
        <v>-23</v>
      </c>
      <c r="BU30" s="55">
        <v>3942.3880597014927</v>
      </c>
      <c r="BV30" s="50">
        <v>3900.653594771242</v>
      </c>
      <c r="BW30" s="37">
        <f t="shared" si="29"/>
        <v>-41.73446493025085</v>
      </c>
      <c r="BX30" s="50">
        <v>18</v>
      </c>
      <c r="BY30" s="50">
        <v>8</v>
      </c>
      <c r="BZ30" s="39">
        <f t="shared" si="30"/>
        <v>44.4</v>
      </c>
      <c r="CA30" s="37">
        <f t="shared" si="31"/>
        <v>-10</v>
      </c>
      <c r="CB30" s="52">
        <v>4561.44</v>
      </c>
      <c r="CC30" s="52">
        <v>5938.25</v>
      </c>
      <c r="CD30" s="39">
        <f t="shared" si="40"/>
        <v>130.2</v>
      </c>
      <c r="CE30" s="40">
        <f t="shared" si="41"/>
        <v>1376.8100000000004</v>
      </c>
      <c r="CF30" s="13"/>
    </row>
    <row r="31" spans="1:84" s="58" customFormat="1" ht="21.75" customHeight="1">
      <c r="A31" s="49" t="s">
        <v>78</v>
      </c>
      <c r="B31" s="168">
        <v>13495</v>
      </c>
      <c r="C31" s="168">
        <v>14233</v>
      </c>
      <c r="D31" s="172">
        <f t="shared" si="32"/>
        <v>105.46869210818821</v>
      </c>
      <c r="E31" s="36">
        <f t="shared" si="33"/>
        <v>738</v>
      </c>
      <c r="F31" s="50">
        <v>6241</v>
      </c>
      <c r="G31" s="51">
        <v>9938</v>
      </c>
      <c r="H31" s="38">
        <f t="shared" si="0"/>
        <v>159.23730171446883</v>
      </c>
      <c r="I31" s="37">
        <f t="shared" si="1"/>
        <v>3697</v>
      </c>
      <c r="J31" s="50">
        <v>3986</v>
      </c>
      <c r="K31" s="50">
        <v>7786</v>
      </c>
      <c r="L31" s="38">
        <f t="shared" si="2"/>
        <v>195.333667837431</v>
      </c>
      <c r="M31" s="37">
        <f t="shared" si="3"/>
        <v>3800</v>
      </c>
      <c r="N31" s="50">
        <v>6437</v>
      </c>
      <c r="O31" s="50">
        <v>4682</v>
      </c>
      <c r="P31" s="38">
        <f t="shared" si="4"/>
        <v>72.73574646574491</v>
      </c>
      <c r="Q31" s="37">
        <f t="shared" si="5"/>
        <v>-1755</v>
      </c>
      <c r="R31" s="52">
        <v>4380</v>
      </c>
      <c r="S31" s="50">
        <v>2322</v>
      </c>
      <c r="T31" s="39">
        <f t="shared" si="6"/>
        <v>53.013698630136986</v>
      </c>
      <c r="U31" s="40">
        <f t="shared" si="7"/>
        <v>-2058</v>
      </c>
      <c r="V31" s="38">
        <f t="shared" si="34"/>
        <v>68</v>
      </c>
      <c r="W31" s="38">
        <f t="shared" si="35"/>
        <v>49.6</v>
      </c>
      <c r="X31" s="38">
        <f t="shared" si="36"/>
        <v>-18.4</v>
      </c>
      <c r="Y31" s="50">
        <v>640</v>
      </c>
      <c r="Z31" s="52">
        <v>491</v>
      </c>
      <c r="AA31" s="39">
        <f t="shared" si="8"/>
        <v>76.71875</v>
      </c>
      <c r="AB31" s="37">
        <f t="shared" si="9"/>
        <v>-149</v>
      </c>
      <c r="AC31" s="40"/>
      <c r="AD31" s="40"/>
      <c r="AE31" s="39" t="e">
        <f t="shared" si="10"/>
        <v>#DIV/0!</v>
      </c>
      <c r="AF31" s="40">
        <f t="shared" si="42"/>
        <v>0</v>
      </c>
      <c r="AG31" s="216">
        <v>12592</v>
      </c>
      <c r="AH31" s="217">
        <v>4660</v>
      </c>
      <c r="AI31" s="218">
        <f t="shared" si="12"/>
        <v>37.00762388818297</v>
      </c>
      <c r="AJ31" s="219">
        <f t="shared" si="13"/>
        <v>-7932</v>
      </c>
      <c r="AK31" s="216">
        <v>5417</v>
      </c>
      <c r="AL31" s="217">
        <v>3124</v>
      </c>
      <c r="AM31" s="218">
        <f t="shared" si="14"/>
        <v>57.67029721247923</v>
      </c>
      <c r="AN31" s="219">
        <f t="shared" si="15"/>
        <v>-2293</v>
      </c>
      <c r="AO31" s="216">
        <v>5865</v>
      </c>
      <c r="AP31" s="220">
        <v>1274</v>
      </c>
      <c r="AQ31" s="218">
        <f t="shared" si="16"/>
        <v>21.722080136402386</v>
      </c>
      <c r="AR31" s="219">
        <f t="shared" si="17"/>
        <v>-4591</v>
      </c>
      <c r="AS31" s="50">
        <v>786</v>
      </c>
      <c r="AT31" s="50">
        <v>408</v>
      </c>
      <c r="AU31" s="39">
        <f t="shared" si="18"/>
        <v>51.908396946564885</v>
      </c>
      <c r="AV31" s="37">
        <f t="shared" si="19"/>
        <v>-378</v>
      </c>
      <c r="AW31" s="43">
        <f t="shared" si="20"/>
        <v>-1355</v>
      </c>
      <c r="AX31" s="44">
        <f t="shared" si="21"/>
        <v>542</v>
      </c>
      <c r="AY31" s="44">
        <v>5760</v>
      </c>
      <c r="AZ31" s="45">
        <v>5289</v>
      </c>
      <c r="BA31" s="53">
        <v>1689</v>
      </c>
      <c r="BB31" s="53">
        <v>1695</v>
      </c>
      <c r="BC31" s="47">
        <f t="shared" si="37"/>
        <v>100.4</v>
      </c>
      <c r="BD31" s="46">
        <f t="shared" si="22"/>
        <v>6</v>
      </c>
      <c r="BE31" s="54">
        <v>15278</v>
      </c>
      <c r="BF31" s="50">
        <v>8888</v>
      </c>
      <c r="BG31" s="39">
        <f t="shared" si="23"/>
        <v>58.2</v>
      </c>
      <c r="BH31" s="37">
        <f t="shared" si="24"/>
        <v>-6390</v>
      </c>
      <c r="BI31" s="50">
        <v>2954</v>
      </c>
      <c r="BJ31" s="50">
        <v>5401</v>
      </c>
      <c r="BK31" s="202">
        <f t="shared" si="38"/>
        <v>182.8</v>
      </c>
      <c r="BL31" s="42">
        <f t="shared" si="39"/>
        <v>2447</v>
      </c>
      <c r="BM31" s="50">
        <v>1836</v>
      </c>
      <c r="BN31" s="50">
        <v>4107</v>
      </c>
      <c r="BO31" s="39">
        <f t="shared" si="25"/>
        <v>223.69281045751634</v>
      </c>
      <c r="BP31" s="37">
        <f t="shared" si="26"/>
        <v>2271</v>
      </c>
      <c r="BQ31" s="50">
        <v>1572</v>
      </c>
      <c r="BR31" s="50">
        <v>3671</v>
      </c>
      <c r="BS31" s="39">
        <f t="shared" si="27"/>
        <v>233.52417302798983</v>
      </c>
      <c r="BT31" s="37">
        <f t="shared" si="28"/>
        <v>2099</v>
      </c>
      <c r="BU31" s="55">
        <v>4587.114093959732</v>
      </c>
      <c r="BV31" s="50">
        <v>4109.3855218855215</v>
      </c>
      <c r="BW31" s="37">
        <f t="shared" si="29"/>
        <v>-477.7285720742102</v>
      </c>
      <c r="BX31" s="50">
        <v>1051</v>
      </c>
      <c r="BY31" s="50">
        <v>598</v>
      </c>
      <c r="BZ31" s="39">
        <f t="shared" si="30"/>
        <v>56.9</v>
      </c>
      <c r="CA31" s="37">
        <f t="shared" si="31"/>
        <v>-453</v>
      </c>
      <c r="CB31" s="52">
        <v>6196.36</v>
      </c>
      <c r="CC31" s="52">
        <v>7395.71</v>
      </c>
      <c r="CD31" s="39">
        <f t="shared" si="40"/>
        <v>119.4</v>
      </c>
      <c r="CE31" s="40">
        <f t="shared" si="41"/>
        <v>1199.3500000000004</v>
      </c>
      <c r="CF31" s="13"/>
    </row>
    <row r="32" spans="1:84" s="18" customFormat="1" ht="21.75" customHeight="1">
      <c r="A32" s="59" t="s">
        <v>79</v>
      </c>
      <c r="B32" s="168">
        <v>12293</v>
      </c>
      <c r="C32" s="168">
        <v>13898</v>
      </c>
      <c r="D32" s="172">
        <f t="shared" si="32"/>
        <v>113.05621085170424</v>
      </c>
      <c r="E32" s="36">
        <f t="shared" si="33"/>
        <v>1605</v>
      </c>
      <c r="F32" s="50">
        <v>4438</v>
      </c>
      <c r="G32" s="51">
        <v>7952</v>
      </c>
      <c r="H32" s="38">
        <f t="shared" si="0"/>
        <v>179.17981072555204</v>
      </c>
      <c r="I32" s="37">
        <f t="shared" si="1"/>
        <v>3514</v>
      </c>
      <c r="J32" s="50">
        <v>3105</v>
      </c>
      <c r="K32" s="50">
        <v>6603</v>
      </c>
      <c r="L32" s="38">
        <f t="shared" si="2"/>
        <v>212.65700483091788</v>
      </c>
      <c r="M32" s="37">
        <f t="shared" si="3"/>
        <v>3498</v>
      </c>
      <c r="N32" s="50">
        <v>7094</v>
      </c>
      <c r="O32" s="50">
        <v>4045</v>
      </c>
      <c r="P32" s="38">
        <f t="shared" si="4"/>
        <v>57.02001691570341</v>
      </c>
      <c r="Q32" s="37">
        <f t="shared" si="5"/>
        <v>-3049</v>
      </c>
      <c r="R32" s="52">
        <v>5245</v>
      </c>
      <c r="S32" s="50">
        <v>2403</v>
      </c>
      <c r="T32" s="39">
        <f t="shared" si="6"/>
        <v>45.81506196377502</v>
      </c>
      <c r="U32" s="40">
        <f t="shared" si="7"/>
        <v>-2842</v>
      </c>
      <c r="V32" s="38">
        <f t="shared" si="34"/>
        <v>73.9</v>
      </c>
      <c r="W32" s="38">
        <f t="shared" si="35"/>
        <v>59.4</v>
      </c>
      <c r="X32" s="38">
        <f t="shared" si="36"/>
        <v>-14.500000000000007</v>
      </c>
      <c r="Y32" s="50">
        <v>302</v>
      </c>
      <c r="Z32" s="52">
        <v>55</v>
      </c>
      <c r="AA32" s="39">
        <f t="shared" si="8"/>
        <v>18.211920529801322</v>
      </c>
      <c r="AB32" s="37">
        <f t="shared" si="9"/>
        <v>-247</v>
      </c>
      <c r="AC32" s="40"/>
      <c r="AD32" s="40"/>
      <c r="AE32" s="39" t="e">
        <f t="shared" si="10"/>
        <v>#DIV/0!</v>
      </c>
      <c r="AF32" s="40">
        <f t="shared" si="42"/>
        <v>0</v>
      </c>
      <c r="AG32" s="216">
        <v>16992</v>
      </c>
      <c r="AH32" s="217">
        <v>7965</v>
      </c>
      <c r="AI32" s="218">
        <f t="shared" si="12"/>
        <v>46.875</v>
      </c>
      <c r="AJ32" s="219">
        <f t="shared" si="13"/>
        <v>-9027</v>
      </c>
      <c r="AK32" s="216">
        <v>4316</v>
      </c>
      <c r="AL32" s="217">
        <v>5677</v>
      </c>
      <c r="AM32" s="218">
        <f t="shared" si="14"/>
        <v>131.53382761816496</v>
      </c>
      <c r="AN32" s="219">
        <f t="shared" si="15"/>
        <v>1361</v>
      </c>
      <c r="AO32" s="216">
        <v>7115</v>
      </c>
      <c r="AP32" s="220">
        <v>700</v>
      </c>
      <c r="AQ32" s="218">
        <f t="shared" si="16"/>
        <v>9.838369641602249</v>
      </c>
      <c r="AR32" s="219">
        <f t="shared" si="17"/>
        <v>-6415</v>
      </c>
      <c r="AS32" s="50">
        <v>652</v>
      </c>
      <c r="AT32" s="50">
        <v>22</v>
      </c>
      <c r="AU32" s="39">
        <f t="shared" si="18"/>
        <v>3.374233128834356</v>
      </c>
      <c r="AV32" s="37">
        <f t="shared" si="19"/>
        <v>-630</v>
      </c>
      <c r="AW32" s="43">
        <f t="shared" si="20"/>
        <v>1930</v>
      </c>
      <c r="AX32" s="44">
        <f t="shared" si="21"/>
        <v>2852</v>
      </c>
      <c r="AY32" s="44">
        <v>1246</v>
      </c>
      <c r="AZ32" s="45">
        <v>1271</v>
      </c>
      <c r="BA32" s="53">
        <v>1509</v>
      </c>
      <c r="BB32" s="53">
        <v>1373</v>
      </c>
      <c r="BC32" s="47">
        <f t="shared" si="37"/>
        <v>91</v>
      </c>
      <c r="BD32" s="46">
        <f t="shared" si="22"/>
        <v>-136</v>
      </c>
      <c r="BE32" s="54">
        <v>13688</v>
      </c>
      <c r="BF32" s="50">
        <v>7891</v>
      </c>
      <c r="BG32" s="39">
        <f t="shared" si="23"/>
        <v>57.6</v>
      </c>
      <c r="BH32" s="37">
        <f t="shared" si="24"/>
        <v>-5797</v>
      </c>
      <c r="BI32" s="50">
        <v>3938</v>
      </c>
      <c r="BJ32" s="50">
        <v>6866</v>
      </c>
      <c r="BK32" s="202">
        <f t="shared" si="38"/>
        <v>174.4</v>
      </c>
      <c r="BL32" s="42">
        <f t="shared" si="39"/>
        <v>2928</v>
      </c>
      <c r="BM32" s="50">
        <v>1262</v>
      </c>
      <c r="BN32" s="50">
        <v>3829</v>
      </c>
      <c r="BO32" s="39">
        <f t="shared" si="25"/>
        <v>303.4072900158479</v>
      </c>
      <c r="BP32" s="37">
        <f t="shared" si="26"/>
        <v>2567</v>
      </c>
      <c r="BQ32" s="50">
        <v>1068</v>
      </c>
      <c r="BR32" s="50">
        <v>3506</v>
      </c>
      <c r="BS32" s="39">
        <f t="shared" si="27"/>
        <v>328.2771535580524</v>
      </c>
      <c r="BT32" s="37">
        <f t="shared" si="28"/>
        <v>2438</v>
      </c>
      <c r="BU32" s="55">
        <v>4531.555153707052</v>
      </c>
      <c r="BV32" s="50">
        <v>4341.526479750779</v>
      </c>
      <c r="BW32" s="37">
        <f t="shared" si="29"/>
        <v>-190.02867395627345</v>
      </c>
      <c r="BX32" s="50">
        <v>1137</v>
      </c>
      <c r="BY32" s="50">
        <v>443</v>
      </c>
      <c r="BZ32" s="39">
        <f t="shared" si="30"/>
        <v>39</v>
      </c>
      <c r="CA32" s="37">
        <f t="shared" si="31"/>
        <v>-694</v>
      </c>
      <c r="CB32" s="52">
        <v>5889.93</v>
      </c>
      <c r="CC32" s="52">
        <v>6661.7</v>
      </c>
      <c r="CD32" s="39">
        <f t="shared" si="40"/>
        <v>113.1</v>
      </c>
      <c r="CE32" s="40">
        <f t="shared" si="41"/>
        <v>771.7699999999995</v>
      </c>
      <c r="CF32" s="13"/>
    </row>
    <row r="33" spans="1:84" s="18" customFormat="1" ht="21.75" customHeight="1">
      <c r="A33" s="49" t="s">
        <v>80</v>
      </c>
      <c r="B33" s="168">
        <v>5556</v>
      </c>
      <c r="C33" s="168">
        <v>5272</v>
      </c>
      <c r="D33" s="172">
        <f t="shared" si="32"/>
        <v>94.88840892728582</v>
      </c>
      <c r="E33" s="36">
        <f t="shared" si="33"/>
        <v>-284</v>
      </c>
      <c r="F33" s="50">
        <v>2304</v>
      </c>
      <c r="G33" s="51">
        <v>3039</v>
      </c>
      <c r="H33" s="38">
        <f t="shared" si="0"/>
        <v>131.90104166666669</v>
      </c>
      <c r="I33" s="37">
        <f t="shared" si="1"/>
        <v>735</v>
      </c>
      <c r="J33" s="50">
        <v>1271</v>
      </c>
      <c r="K33" s="50">
        <v>2138</v>
      </c>
      <c r="L33" s="38">
        <f t="shared" si="2"/>
        <v>168.21400472069237</v>
      </c>
      <c r="M33" s="37">
        <f t="shared" si="3"/>
        <v>867</v>
      </c>
      <c r="N33" s="50">
        <v>2715</v>
      </c>
      <c r="O33" s="50">
        <v>1774</v>
      </c>
      <c r="P33" s="38">
        <f t="shared" si="4"/>
        <v>65.34069981583794</v>
      </c>
      <c r="Q33" s="37">
        <f t="shared" si="5"/>
        <v>-941</v>
      </c>
      <c r="R33" s="52">
        <v>1825</v>
      </c>
      <c r="S33" s="50">
        <v>932</v>
      </c>
      <c r="T33" s="39">
        <f t="shared" si="6"/>
        <v>51.06849315068494</v>
      </c>
      <c r="U33" s="40">
        <f t="shared" si="7"/>
        <v>-893</v>
      </c>
      <c r="V33" s="38">
        <f t="shared" si="34"/>
        <v>67.2</v>
      </c>
      <c r="W33" s="38">
        <f t="shared" si="35"/>
        <v>52.5</v>
      </c>
      <c r="X33" s="38">
        <f t="shared" si="36"/>
        <v>-14.700000000000003</v>
      </c>
      <c r="Y33" s="50">
        <v>251</v>
      </c>
      <c r="Z33" s="52">
        <v>220</v>
      </c>
      <c r="AA33" s="39">
        <f t="shared" si="8"/>
        <v>87.64940239043824</v>
      </c>
      <c r="AB33" s="37">
        <f t="shared" si="9"/>
        <v>-31</v>
      </c>
      <c r="AC33" s="40"/>
      <c r="AD33" s="40"/>
      <c r="AE33" s="39" t="e">
        <f t="shared" si="10"/>
        <v>#DIV/0!</v>
      </c>
      <c r="AF33" s="40">
        <f t="shared" si="42"/>
        <v>0</v>
      </c>
      <c r="AG33" s="216">
        <v>6219</v>
      </c>
      <c r="AH33" s="217">
        <v>4184</v>
      </c>
      <c r="AI33" s="218">
        <f t="shared" si="12"/>
        <v>67.27769737899983</v>
      </c>
      <c r="AJ33" s="219">
        <f t="shared" si="13"/>
        <v>-2035</v>
      </c>
      <c r="AK33" s="216">
        <v>2203</v>
      </c>
      <c r="AL33" s="217">
        <v>2652</v>
      </c>
      <c r="AM33" s="218">
        <f t="shared" si="14"/>
        <v>120.38129822968679</v>
      </c>
      <c r="AN33" s="219">
        <f t="shared" si="15"/>
        <v>449</v>
      </c>
      <c r="AO33" s="216">
        <v>1111</v>
      </c>
      <c r="AP33" s="220">
        <v>167</v>
      </c>
      <c r="AQ33" s="218">
        <f t="shared" si="16"/>
        <v>15.031503150315032</v>
      </c>
      <c r="AR33" s="219">
        <f t="shared" si="17"/>
        <v>-944</v>
      </c>
      <c r="AS33" s="50">
        <v>426</v>
      </c>
      <c r="AT33" s="50">
        <v>54</v>
      </c>
      <c r="AU33" s="39">
        <f t="shared" si="18"/>
        <v>12.676056338028168</v>
      </c>
      <c r="AV33" s="37">
        <f t="shared" si="19"/>
        <v>-372</v>
      </c>
      <c r="AW33" s="44">
        <f t="shared" si="20"/>
        <v>-2174</v>
      </c>
      <c r="AX33" s="44">
        <f t="shared" si="21"/>
        <v>-1923</v>
      </c>
      <c r="AY33" s="44">
        <v>3714</v>
      </c>
      <c r="AZ33" s="45">
        <v>3691</v>
      </c>
      <c r="BA33" s="53">
        <v>708</v>
      </c>
      <c r="BB33" s="53">
        <v>670</v>
      </c>
      <c r="BC33" s="47">
        <f t="shared" si="37"/>
        <v>94.6</v>
      </c>
      <c r="BD33" s="46">
        <f t="shared" si="22"/>
        <v>-38</v>
      </c>
      <c r="BE33" s="54">
        <v>4340</v>
      </c>
      <c r="BF33" s="50">
        <v>2837</v>
      </c>
      <c r="BG33" s="39">
        <f t="shared" si="23"/>
        <v>65.4</v>
      </c>
      <c r="BH33" s="37">
        <f t="shared" si="24"/>
        <v>-1503</v>
      </c>
      <c r="BI33" s="50">
        <v>2015</v>
      </c>
      <c r="BJ33" s="50">
        <v>2425</v>
      </c>
      <c r="BK33" s="202">
        <f t="shared" si="38"/>
        <v>120.3</v>
      </c>
      <c r="BL33" s="42">
        <f t="shared" si="39"/>
        <v>410</v>
      </c>
      <c r="BM33" s="50">
        <v>764</v>
      </c>
      <c r="BN33" s="50">
        <v>1271</v>
      </c>
      <c r="BO33" s="39">
        <f t="shared" si="25"/>
        <v>166.36125654450262</v>
      </c>
      <c r="BP33" s="37">
        <f t="shared" si="26"/>
        <v>507</v>
      </c>
      <c r="BQ33" s="50">
        <v>644</v>
      </c>
      <c r="BR33" s="50">
        <v>1132</v>
      </c>
      <c r="BS33" s="39">
        <f t="shared" si="27"/>
        <v>175.77639751552795</v>
      </c>
      <c r="BT33" s="37">
        <f t="shared" si="28"/>
        <v>488</v>
      </c>
      <c r="BU33" s="55">
        <v>3074.788732394366</v>
      </c>
      <c r="BV33" s="50">
        <v>3112.6288659793813</v>
      </c>
      <c r="BW33" s="37">
        <f t="shared" si="29"/>
        <v>37.84013358501534</v>
      </c>
      <c r="BX33" s="50">
        <v>182</v>
      </c>
      <c r="BY33" s="50">
        <v>122</v>
      </c>
      <c r="BZ33" s="39">
        <f t="shared" si="30"/>
        <v>67</v>
      </c>
      <c r="CA33" s="37">
        <f t="shared" si="31"/>
        <v>-60</v>
      </c>
      <c r="CB33" s="52">
        <v>5200.94</v>
      </c>
      <c r="CC33" s="52">
        <v>6190.04</v>
      </c>
      <c r="CD33" s="39">
        <f t="shared" si="40"/>
        <v>119</v>
      </c>
      <c r="CE33" s="40">
        <f t="shared" si="41"/>
        <v>989.1000000000004</v>
      </c>
      <c r="CF33" s="13"/>
    </row>
    <row r="34" spans="1:84" s="18" customFormat="1" ht="21.75" customHeight="1">
      <c r="A34" s="49" t="s">
        <v>81</v>
      </c>
      <c r="B34" s="168">
        <v>4256</v>
      </c>
      <c r="C34" s="168">
        <v>3213</v>
      </c>
      <c r="D34" s="172">
        <f t="shared" si="32"/>
        <v>75.49342105263158</v>
      </c>
      <c r="E34" s="36">
        <f t="shared" si="33"/>
        <v>-1043</v>
      </c>
      <c r="F34" s="50">
        <v>1535</v>
      </c>
      <c r="G34" s="51">
        <v>2104</v>
      </c>
      <c r="H34" s="38">
        <f t="shared" si="0"/>
        <v>137.06840390879478</v>
      </c>
      <c r="I34" s="37">
        <f t="shared" si="1"/>
        <v>569</v>
      </c>
      <c r="J34" s="50">
        <v>1060</v>
      </c>
      <c r="K34" s="50">
        <v>1509</v>
      </c>
      <c r="L34" s="38">
        <f t="shared" si="2"/>
        <v>142.35849056603774</v>
      </c>
      <c r="M34" s="37">
        <f t="shared" si="3"/>
        <v>449</v>
      </c>
      <c r="N34" s="50">
        <v>3238</v>
      </c>
      <c r="O34" s="50">
        <v>1662</v>
      </c>
      <c r="P34" s="38">
        <f t="shared" si="4"/>
        <v>51.32798023471279</v>
      </c>
      <c r="Q34" s="37">
        <f t="shared" si="5"/>
        <v>-1576</v>
      </c>
      <c r="R34" s="52">
        <v>2427</v>
      </c>
      <c r="S34" s="50">
        <v>907</v>
      </c>
      <c r="T34" s="39">
        <f t="shared" si="6"/>
        <v>37.37124021425628</v>
      </c>
      <c r="U34" s="40">
        <f t="shared" si="7"/>
        <v>-1520</v>
      </c>
      <c r="V34" s="38">
        <f t="shared" si="34"/>
        <v>75</v>
      </c>
      <c r="W34" s="38">
        <f t="shared" si="35"/>
        <v>54.6</v>
      </c>
      <c r="X34" s="38">
        <f t="shared" si="36"/>
        <v>-20.4</v>
      </c>
      <c r="Y34" s="50">
        <v>195</v>
      </c>
      <c r="Z34" s="52">
        <v>145</v>
      </c>
      <c r="AA34" s="39">
        <f t="shared" si="8"/>
        <v>74.35897435897436</v>
      </c>
      <c r="AB34" s="37">
        <f t="shared" si="9"/>
        <v>-50</v>
      </c>
      <c r="AC34" s="40"/>
      <c r="AD34" s="40"/>
      <c r="AE34" s="39" t="e">
        <f t="shared" si="10"/>
        <v>#DIV/0!</v>
      </c>
      <c r="AF34" s="40">
        <f t="shared" si="42"/>
        <v>0</v>
      </c>
      <c r="AG34" s="216">
        <v>6611</v>
      </c>
      <c r="AH34" s="217">
        <v>3379</v>
      </c>
      <c r="AI34" s="218">
        <f t="shared" si="12"/>
        <v>51.1117833913175</v>
      </c>
      <c r="AJ34" s="219">
        <f t="shared" si="13"/>
        <v>-3232</v>
      </c>
      <c r="AK34" s="216">
        <v>1525</v>
      </c>
      <c r="AL34" s="217">
        <v>1987</v>
      </c>
      <c r="AM34" s="218">
        <f t="shared" si="14"/>
        <v>130.29508196721312</v>
      </c>
      <c r="AN34" s="219">
        <f t="shared" si="15"/>
        <v>462</v>
      </c>
      <c r="AO34" s="216">
        <v>1373</v>
      </c>
      <c r="AP34" s="220">
        <v>77</v>
      </c>
      <c r="AQ34" s="218">
        <f t="shared" si="16"/>
        <v>5.608157319737801</v>
      </c>
      <c r="AR34" s="219">
        <f t="shared" si="17"/>
        <v>-1296</v>
      </c>
      <c r="AS34" s="50">
        <v>453</v>
      </c>
      <c r="AT34" s="50">
        <v>230</v>
      </c>
      <c r="AU34" s="39">
        <f t="shared" si="18"/>
        <v>50.77262693156733</v>
      </c>
      <c r="AV34" s="37">
        <f t="shared" si="19"/>
        <v>-223</v>
      </c>
      <c r="AW34" s="60">
        <f t="shared" si="20"/>
        <v>-2873</v>
      </c>
      <c r="AX34" s="61">
        <f t="shared" si="21"/>
        <v>-2142</v>
      </c>
      <c r="AY34" s="61">
        <v>4067</v>
      </c>
      <c r="AZ34" s="62">
        <v>3587</v>
      </c>
      <c r="BA34" s="53">
        <v>520</v>
      </c>
      <c r="BB34" s="53">
        <v>403</v>
      </c>
      <c r="BC34" s="47">
        <f t="shared" si="37"/>
        <v>77.5</v>
      </c>
      <c r="BD34" s="46">
        <f t="shared" si="22"/>
        <v>-117</v>
      </c>
      <c r="BE34" s="54">
        <v>3856</v>
      </c>
      <c r="BF34" s="50">
        <v>1647</v>
      </c>
      <c r="BG34" s="39">
        <f t="shared" si="23"/>
        <v>42.7</v>
      </c>
      <c r="BH34" s="37">
        <f t="shared" si="24"/>
        <v>-2209</v>
      </c>
      <c r="BI34" s="50">
        <v>430</v>
      </c>
      <c r="BJ34" s="50">
        <v>687</v>
      </c>
      <c r="BK34" s="202">
        <f t="shared" si="38"/>
        <v>159.8</v>
      </c>
      <c r="BL34" s="42">
        <f t="shared" si="39"/>
        <v>257</v>
      </c>
      <c r="BM34" s="50">
        <v>341</v>
      </c>
      <c r="BN34" s="50">
        <v>659</v>
      </c>
      <c r="BO34" s="39">
        <f t="shared" si="25"/>
        <v>193.25513196480938</v>
      </c>
      <c r="BP34" s="37">
        <f t="shared" si="26"/>
        <v>318</v>
      </c>
      <c r="BQ34" s="50">
        <v>286</v>
      </c>
      <c r="BR34" s="50">
        <v>617</v>
      </c>
      <c r="BS34" s="39">
        <f t="shared" si="27"/>
        <v>215.73426573426576</v>
      </c>
      <c r="BT34" s="37">
        <f t="shared" si="28"/>
        <v>331</v>
      </c>
      <c r="BU34" s="55">
        <v>4071.1267605633802</v>
      </c>
      <c r="BV34" s="50">
        <v>3606.25</v>
      </c>
      <c r="BW34" s="37">
        <f t="shared" si="29"/>
        <v>-464.87676056338023</v>
      </c>
      <c r="BX34" s="50">
        <v>107</v>
      </c>
      <c r="BY34" s="50">
        <v>27</v>
      </c>
      <c r="BZ34" s="39">
        <f t="shared" si="30"/>
        <v>25.2</v>
      </c>
      <c r="CA34" s="37">
        <f t="shared" si="31"/>
        <v>-80</v>
      </c>
      <c r="CB34" s="52">
        <v>4554.59</v>
      </c>
      <c r="CC34" s="52">
        <v>5144.15</v>
      </c>
      <c r="CD34" s="39">
        <f t="shared" si="40"/>
        <v>112.9</v>
      </c>
      <c r="CE34" s="40">
        <f t="shared" si="41"/>
        <v>589.5599999999995</v>
      </c>
      <c r="CF34" s="13"/>
    </row>
    <row r="35" spans="1:83" s="167" customFormat="1" ht="18.75" customHeight="1">
      <c r="A35" s="49" t="s">
        <v>82</v>
      </c>
      <c r="B35" s="168">
        <v>3837</v>
      </c>
      <c r="C35" s="168">
        <v>3622</v>
      </c>
      <c r="D35" s="172">
        <f t="shared" si="32"/>
        <v>94.3966640604639</v>
      </c>
      <c r="E35" s="36">
        <f t="shared" si="33"/>
        <v>-215</v>
      </c>
      <c r="F35" s="168">
        <v>465</v>
      </c>
      <c r="G35" s="168">
        <v>756</v>
      </c>
      <c r="H35" s="169">
        <f>G35/F35*100</f>
        <v>162.5806451612903</v>
      </c>
      <c r="I35" s="170">
        <f>G35-F35</f>
        <v>291</v>
      </c>
      <c r="J35" s="168">
        <v>314</v>
      </c>
      <c r="K35" s="168">
        <v>577</v>
      </c>
      <c r="L35" s="169">
        <f>K35/J35*100</f>
        <v>183.75796178343947</v>
      </c>
      <c r="M35" s="170">
        <f>K35-J35</f>
        <v>263</v>
      </c>
      <c r="N35" s="171">
        <v>1071</v>
      </c>
      <c r="O35" s="171">
        <v>702</v>
      </c>
      <c r="P35" s="169">
        <f>O35/N35*100</f>
        <v>65.54621848739495</v>
      </c>
      <c r="Q35" s="170">
        <f>O35-N35</f>
        <v>-369</v>
      </c>
      <c r="R35" s="168">
        <v>939</v>
      </c>
      <c r="S35" s="168">
        <v>497</v>
      </c>
      <c r="T35" s="172">
        <f>S35/R35*100</f>
        <v>52.928647497337586</v>
      </c>
      <c r="U35" s="36">
        <f>S35-R35</f>
        <v>-442</v>
      </c>
      <c r="V35" s="38">
        <f t="shared" si="34"/>
        <v>87.7</v>
      </c>
      <c r="W35" s="38">
        <f t="shared" si="35"/>
        <v>70.8</v>
      </c>
      <c r="X35" s="38">
        <f t="shared" si="36"/>
        <v>-16.900000000000006</v>
      </c>
      <c r="Y35" s="168">
        <v>39</v>
      </c>
      <c r="Z35" s="168">
        <v>11</v>
      </c>
      <c r="AA35" s="172">
        <f>Z35/Y35*100</f>
        <v>28.205128205128204</v>
      </c>
      <c r="AB35" s="170">
        <f>Z35-Y35</f>
        <v>-28</v>
      </c>
      <c r="AC35" s="168"/>
      <c r="AD35" s="168"/>
      <c r="AE35" s="168"/>
      <c r="AF35" s="168"/>
      <c r="AG35" s="216">
        <v>8188</v>
      </c>
      <c r="AH35" s="221">
        <v>3549</v>
      </c>
      <c r="AI35" s="215">
        <f>AH35/AG35*100</f>
        <v>43.34391792867611</v>
      </c>
      <c r="AJ35" s="179">
        <f>AH35-AG35</f>
        <v>-4639</v>
      </c>
      <c r="AK35" s="216">
        <v>442</v>
      </c>
      <c r="AL35" s="221">
        <v>721</v>
      </c>
      <c r="AM35" s="215">
        <f>AL35/AK35*100</f>
        <v>163.12217194570135</v>
      </c>
      <c r="AN35" s="179">
        <f>AL35-AK35</f>
        <v>279</v>
      </c>
      <c r="AO35" s="216">
        <v>6052</v>
      </c>
      <c r="AP35" s="221">
        <v>1515</v>
      </c>
      <c r="AQ35" s="215">
        <f>AP35/AO35*100</f>
        <v>25.033046926635823</v>
      </c>
      <c r="AR35" s="179">
        <f>AP35-AO35</f>
        <v>-4537</v>
      </c>
      <c r="AS35" s="168">
        <v>60</v>
      </c>
      <c r="AT35" s="168">
        <v>26</v>
      </c>
      <c r="AU35" s="172">
        <f>AT35/AS35*100</f>
        <v>43.333333333333336</v>
      </c>
      <c r="AV35" s="170">
        <f>AT35-AS35</f>
        <v>-34</v>
      </c>
      <c r="AW35" s="168"/>
      <c r="AX35" s="168"/>
      <c r="AY35" s="168"/>
      <c r="AZ35" s="168"/>
      <c r="BA35" s="168">
        <v>194</v>
      </c>
      <c r="BB35" s="168">
        <v>181</v>
      </c>
      <c r="BC35" s="173">
        <f>ROUND(BB35/BA35*100,1)</f>
        <v>93.3</v>
      </c>
      <c r="BD35" s="174">
        <f>BB35-BA35</f>
        <v>-13</v>
      </c>
      <c r="BE35" s="175">
        <v>3243</v>
      </c>
      <c r="BF35" s="175">
        <v>1783</v>
      </c>
      <c r="BG35" s="172">
        <f>ROUND(BF35/BE35*100,1)</f>
        <v>55</v>
      </c>
      <c r="BH35" s="170">
        <f>BF35-BE35</f>
        <v>-1460</v>
      </c>
      <c r="BI35" s="201">
        <v>2455</v>
      </c>
      <c r="BJ35" s="201">
        <v>2769</v>
      </c>
      <c r="BK35" s="202">
        <f t="shared" si="38"/>
        <v>112.8</v>
      </c>
      <c r="BL35" s="42">
        <f t="shared" si="39"/>
        <v>314</v>
      </c>
      <c r="BM35" s="168">
        <v>161</v>
      </c>
      <c r="BN35" s="168">
        <v>268</v>
      </c>
      <c r="BO35" s="172">
        <f>BN35/BM35*100</f>
        <v>166.45962732919256</v>
      </c>
      <c r="BP35" s="170">
        <f>BN35-BM35</f>
        <v>107</v>
      </c>
      <c r="BQ35" s="168">
        <v>141</v>
      </c>
      <c r="BR35" s="168">
        <v>236</v>
      </c>
      <c r="BS35" s="172">
        <f>BR35/BQ35*100</f>
        <v>167.3758865248227</v>
      </c>
      <c r="BT35" s="170">
        <f>BR35-BQ35</f>
        <v>95</v>
      </c>
      <c r="BU35" s="176">
        <v>4990.070921985815</v>
      </c>
      <c r="BV35" s="176">
        <v>5201.724137931034</v>
      </c>
      <c r="BW35" s="170">
        <f t="shared" si="29"/>
        <v>211.65321594521902</v>
      </c>
      <c r="BX35" s="168">
        <v>291</v>
      </c>
      <c r="BY35" s="168">
        <v>120</v>
      </c>
      <c r="BZ35" s="172">
        <f>ROUND(BY35/BX35*100,1)</f>
        <v>41.2</v>
      </c>
      <c r="CA35" s="170">
        <f>BY35-BX35</f>
        <v>-171</v>
      </c>
      <c r="CB35" s="52">
        <v>8485.21</v>
      </c>
      <c r="CC35" s="52">
        <v>8355.54</v>
      </c>
      <c r="CD35" s="39">
        <f t="shared" si="40"/>
        <v>98.5</v>
      </c>
      <c r="CE35" s="40">
        <f t="shared" si="41"/>
        <v>-129.66999999999825</v>
      </c>
    </row>
    <row r="36" spans="9:74" s="63" customFormat="1" ht="12.75"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BE36" s="65"/>
      <c r="BF36" s="65"/>
      <c r="BG36" s="65"/>
      <c r="BH36" s="66"/>
      <c r="BI36" s="66"/>
      <c r="BJ36" s="66"/>
      <c r="BK36" s="66"/>
      <c r="BL36" s="66"/>
      <c r="BT36" s="67"/>
      <c r="BU36" s="67"/>
      <c r="BV36" s="67"/>
    </row>
    <row r="37" spans="9:74" s="63" customFormat="1" ht="12.75"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BE37" s="65"/>
      <c r="BF37" s="65"/>
      <c r="BG37" s="65"/>
      <c r="BH37" s="66"/>
      <c r="BI37" s="66"/>
      <c r="BJ37" s="66"/>
      <c r="BK37" s="66"/>
      <c r="BL37" s="66"/>
      <c r="BT37" s="67"/>
      <c r="BU37" s="67"/>
      <c r="BV37" s="67"/>
    </row>
    <row r="38" spans="9:74" s="63" customFormat="1" ht="12.75"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BH38" s="67"/>
      <c r="BI38" s="67"/>
      <c r="BJ38" s="67"/>
      <c r="BK38" s="67"/>
      <c r="BL38" s="67"/>
      <c r="BT38" s="67"/>
      <c r="BU38" s="67"/>
      <c r="BV38" s="67"/>
    </row>
    <row r="39" spans="9:74" s="63" customFormat="1" ht="12.75"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BT39" s="67"/>
      <c r="BU39" s="67"/>
      <c r="BV39" s="67"/>
    </row>
    <row r="40" spans="9:44" s="63" customFormat="1" ht="12.75"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</row>
    <row r="41" spans="9:44" s="63" customFormat="1" ht="12.75"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</row>
    <row r="42" spans="9:44" s="63" customFormat="1" ht="12.75"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</row>
    <row r="43" spans="33:44" s="63" customFormat="1" ht="12.75"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</row>
    <row r="44" spans="33:44" s="63" customFormat="1" ht="12.75"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</row>
    <row r="45" spans="33:44" s="63" customFormat="1" ht="12.75"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</row>
    <row r="46" spans="33:44" s="63" customFormat="1" ht="12.75"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</row>
    <row r="47" spans="33:44" s="63" customFormat="1" ht="12.75"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</row>
    <row r="48" spans="33:44" s="63" customFormat="1" ht="12.75"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</row>
    <row r="49" spans="33:44" s="63" customFormat="1" ht="12.75"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</row>
    <row r="50" spans="33:44" s="63" customFormat="1" ht="12.75"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</row>
    <row r="51" spans="33:44" s="63" customFormat="1" ht="12.75"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</row>
    <row r="52" spans="33:44" s="63" customFormat="1" ht="12.75"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</row>
    <row r="53" spans="33:44" s="63" customFormat="1" ht="12.75"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</row>
    <row r="54" spans="33:44" s="63" customFormat="1" ht="12.75"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</row>
    <row r="55" spans="33:44" s="63" customFormat="1" ht="12.75"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</row>
    <row r="56" spans="33:44" s="63" customFormat="1" ht="12.75"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</row>
    <row r="57" spans="33:44" s="63" customFormat="1" ht="12.75"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</row>
    <row r="58" spans="33:44" s="63" customFormat="1" ht="12.75"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</row>
    <row r="59" spans="33:44" s="63" customFormat="1" ht="12.75"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</row>
    <row r="60" spans="33:44" s="63" customFormat="1" ht="12.75"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</row>
    <row r="61" spans="33:44" s="63" customFormat="1" ht="12.75"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</row>
    <row r="62" spans="33:44" s="18" customFormat="1" ht="12.75"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</row>
    <row r="63" spans="33:44" s="18" customFormat="1" ht="12.75"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</row>
    <row r="64" spans="33:44" s="18" customFormat="1" ht="12.75"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</row>
    <row r="65" spans="33:44" s="18" customFormat="1" ht="12.75"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</row>
    <row r="66" spans="33:44" s="18" customFormat="1" ht="12.75"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</row>
    <row r="67" spans="33:44" s="18" customFormat="1" ht="12.75"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</row>
    <row r="68" spans="33:44" s="18" customFormat="1" ht="12.75"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</row>
    <row r="69" spans="33:44" s="18" customFormat="1" ht="12.75"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</row>
    <row r="70" spans="33:44" s="18" customFormat="1" ht="12.75"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</row>
    <row r="71" spans="33:44" s="18" customFormat="1" ht="12.75"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</row>
    <row r="72" spans="33:44" s="18" customFormat="1" ht="12.75"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</row>
    <row r="73" spans="33:44" s="18" customFormat="1" ht="12.75"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</row>
    <row r="74" spans="33:44" s="18" customFormat="1" ht="12.75"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</row>
    <row r="75" spans="33:44" s="18" customFormat="1" ht="12.75"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</row>
    <row r="76" spans="33:44" s="18" customFormat="1" ht="12.75"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</row>
    <row r="77" spans="33:44" s="18" customFormat="1" ht="12.75"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</row>
    <row r="78" spans="33:44" s="18" customFormat="1" ht="12.75"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</row>
    <row r="79" spans="33:44" s="18" customFormat="1" ht="12.75">
      <c r="AG79" s="223"/>
      <c r="AH79" s="223"/>
      <c r="AI79" s="223"/>
      <c r="AJ79" s="223"/>
      <c r="AK79" s="223"/>
      <c r="AL79" s="223"/>
      <c r="AM79" s="223"/>
      <c r="AN79" s="223"/>
      <c r="AO79" s="223"/>
      <c r="AP79" s="223"/>
      <c r="AQ79" s="223"/>
      <c r="AR79" s="223"/>
    </row>
    <row r="80" spans="33:44" s="18" customFormat="1" ht="12.75"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</row>
    <row r="81" spans="33:44" s="18" customFormat="1" ht="12.75">
      <c r="AG81" s="223"/>
      <c r="AH81" s="223"/>
      <c r="AI81" s="223"/>
      <c r="AJ81" s="223"/>
      <c r="AK81" s="223"/>
      <c r="AL81" s="223"/>
      <c r="AM81" s="223"/>
      <c r="AN81" s="223"/>
      <c r="AO81" s="223"/>
      <c r="AP81" s="223"/>
      <c r="AQ81" s="223"/>
      <c r="AR81" s="223"/>
    </row>
    <row r="82" spans="33:44" s="18" customFormat="1" ht="12.75"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3"/>
    </row>
    <row r="83" spans="33:44" s="18" customFormat="1" ht="12.75"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</row>
    <row r="84" spans="33:44" s="18" customFormat="1" ht="12.75"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</row>
    <row r="85" spans="33:44" s="18" customFormat="1" ht="12.75">
      <c r="AG85" s="223"/>
      <c r="AH85" s="223"/>
      <c r="AI85" s="223"/>
      <c r="AJ85" s="223"/>
      <c r="AK85" s="223"/>
      <c r="AL85" s="223"/>
      <c r="AM85" s="223"/>
      <c r="AN85" s="223"/>
      <c r="AO85" s="223"/>
      <c r="AP85" s="223"/>
      <c r="AQ85" s="223"/>
      <c r="AR85" s="223"/>
    </row>
    <row r="86" spans="33:44" s="18" customFormat="1" ht="12.75"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3"/>
    </row>
    <row r="87" spans="33:44" s="18" customFormat="1" ht="12.75">
      <c r="AG87" s="223"/>
      <c r="AH87" s="223"/>
      <c r="AI87" s="223"/>
      <c r="AJ87" s="223"/>
      <c r="AK87" s="223"/>
      <c r="AL87" s="223"/>
      <c r="AM87" s="223"/>
      <c r="AN87" s="223"/>
      <c r="AO87" s="223"/>
      <c r="AP87" s="223"/>
      <c r="AQ87" s="223"/>
      <c r="AR87" s="223"/>
    </row>
    <row r="88" spans="33:44" s="18" customFormat="1" ht="12.75"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223"/>
      <c r="AR88" s="223"/>
    </row>
    <row r="89" spans="33:44" s="18" customFormat="1" ht="12.75"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  <c r="AQ89" s="223"/>
      <c r="AR89" s="223"/>
    </row>
    <row r="90" spans="33:44" s="18" customFormat="1" ht="12.75">
      <c r="AG90" s="223"/>
      <c r="AH90" s="223"/>
      <c r="AI90" s="223"/>
      <c r="AJ90" s="223"/>
      <c r="AK90" s="223"/>
      <c r="AL90" s="223"/>
      <c r="AM90" s="223"/>
      <c r="AN90" s="223"/>
      <c r="AO90" s="223"/>
      <c r="AP90" s="223"/>
      <c r="AQ90" s="223"/>
      <c r="AR90" s="223"/>
    </row>
    <row r="91" spans="33:44" s="18" customFormat="1" ht="12.75">
      <c r="AG91" s="223"/>
      <c r="AH91" s="223"/>
      <c r="AI91" s="223"/>
      <c r="AJ91" s="223"/>
      <c r="AK91" s="223"/>
      <c r="AL91" s="223"/>
      <c r="AM91" s="223"/>
      <c r="AN91" s="223"/>
      <c r="AO91" s="223"/>
      <c r="AP91" s="223"/>
      <c r="AQ91" s="223"/>
      <c r="AR91" s="223"/>
    </row>
    <row r="92" spans="33:44" s="18" customFormat="1" ht="12.75">
      <c r="AG92" s="223"/>
      <c r="AH92" s="223"/>
      <c r="AI92" s="223"/>
      <c r="AJ92" s="223"/>
      <c r="AK92" s="223"/>
      <c r="AL92" s="223"/>
      <c r="AM92" s="223"/>
      <c r="AN92" s="223"/>
      <c r="AO92" s="223"/>
      <c r="AP92" s="223"/>
      <c r="AQ92" s="223"/>
      <c r="AR92" s="223"/>
    </row>
    <row r="93" spans="33:44" s="18" customFormat="1" ht="12.75">
      <c r="AG93" s="223"/>
      <c r="AH93" s="223"/>
      <c r="AI93" s="223"/>
      <c r="AJ93" s="223"/>
      <c r="AK93" s="223"/>
      <c r="AL93" s="223"/>
      <c r="AM93" s="223"/>
      <c r="AN93" s="223"/>
      <c r="AO93" s="223"/>
      <c r="AP93" s="223"/>
      <c r="AQ93" s="223"/>
      <c r="AR93" s="223"/>
    </row>
    <row r="94" spans="33:44" s="18" customFormat="1" ht="12.75">
      <c r="AG94" s="223"/>
      <c r="AH94" s="223"/>
      <c r="AI94" s="223"/>
      <c r="AJ94" s="223"/>
      <c r="AK94" s="223"/>
      <c r="AL94" s="223"/>
      <c r="AM94" s="223"/>
      <c r="AN94" s="223"/>
      <c r="AO94" s="223"/>
      <c r="AP94" s="223"/>
      <c r="AQ94" s="223"/>
      <c r="AR94" s="223"/>
    </row>
    <row r="95" spans="33:44" s="18" customFormat="1" ht="12.75">
      <c r="AG95" s="223"/>
      <c r="AH95" s="223"/>
      <c r="AI95" s="223"/>
      <c r="AJ95" s="223"/>
      <c r="AK95" s="223"/>
      <c r="AL95" s="223"/>
      <c r="AM95" s="223"/>
      <c r="AN95" s="223"/>
      <c r="AO95" s="223"/>
      <c r="AP95" s="223"/>
      <c r="AQ95" s="223"/>
      <c r="AR95" s="223"/>
    </row>
    <row r="96" spans="33:44" s="18" customFormat="1" ht="12.75">
      <c r="AG96" s="223"/>
      <c r="AH96" s="223"/>
      <c r="AI96" s="223"/>
      <c r="AJ96" s="223"/>
      <c r="AK96" s="223"/>
      <c r="AL96" s="223"/>
      <c r="AM96" s="223"/>
      <c r="AN96" s="223"/>
      <c r="AO96" s="223"/>
      <c r="AP96" s="223"/>
      <c r="AQ96" s="223"/>
      <c r="AR96" s="223"/>
    </row>
    <row r="97" spans="33:44" s="18" customFormat="1" ht="12.75">
      <c r="AG97" s="223"/>
      <c r="AH97" s="223"/>
      <c r="AI97" s="223"/>
      <c r="AJ97" s="223"/>
      <c r="AK97" s="223"/>
      <c r="AL97" s="223"/>
      <c r="AM97" s="223"/>
      <c r="AN97" s="223"/>
      <c r="AO97" s="223"/>
      <c r="AP97" s="223"/>
      <c r="AQ97" s="223"/>
      <c r="AR97" s="223"/>
    </row>
    <row r="98" spans="33:44" s="18" customFormat="1" ht="12.75">
      <c r="AG98" s="223"/>
      <c r="AH98" s="223"/>
      <c r="AI98" s="223"/>
      <c r="AJ98" s="223"/>
      <c r="AK98" s="223"/>
      <c r="AL98" s="223"/>
      <c r="AM98" s="223"/>
      <c r="AN98" s="223"/>
      <c r="AO98" s="223"/>
      <c r="AP98" s="223"/>
      <c r="AQ98" s="223"/>
      <c r="AR98" s="223"/>
    </row>
    <row r="99" spans="33:44" s="18" customFormat="1" ht="12.75">
      <c r="AG99" s="223"/>
      <c r="AH99" s="223"/>
      <c r="AI99" s="223"/>
      <c r="AJ99" s="223"/>
      <c r="AK99" s="223"/>
      <c r="AL99" s="223"/>
      <c r="AM99" s="223"/>
      <c r="AN99" s="223"/>
      <c r="AO99" s="223"/>
      <c r="AP99" s="223"/>
      <c r="AQ99" s="223"/>
      <c r="AR99" s="223"/>
    </row>
    <row r="100" spans="33:44" s="18" customFormat="1" ht="12.75">
      <c r="AG100" s="223"/>
      <c r="AH100" s="223"/>
      <c r="AI100" s="223"/>
      <c r="AJ100" s="223"/>
      <c r="AK100" s="223"/>
      <c r="AL100" s="223"/>
      <c r="AM100" s="223"/>
      <c r="AN100" s="223"/>
      <c r="AO100" s="223"/>
      <c r="AP100" s="223"/>
      <c r="AQ100" s="223"/>
      <c r="AR100" s="223"/>
    </row>
    <row r="101" spans="33:44" s="18" customFormat="1" ht="12.75">
      <c r="AG101" s="223"/>
      <c r="AH101" s="223"/>
      <c r="AI101" s="223"/>
      <c r="AJ101" s="223"/>
      <c r="AK101" s="223"/>
      <c r="AL101" s="223"/>
      <c r="AM101" s="223"/>
      <c r="AN101" s="223"/>
      <c r="AO101" s="223"/>
      <c r="AP101" s="223"/>
      <c r="AQ101" s="223"/>
      <c r="AR101" s="223"/>
    </row>
    <row r="102" spans="33:44" s="18" customFormat="1" ht="12.75"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23"/>
      <c r="AR102" s="223"/>
    </row>
    <row r="103" spans="33:44" s="18" customFormat="1" ht="12.75">
      <c r="AG103" s="223"/>
      <c r="AH103" s="223"/>
      <c r="AI103" s="223"/>
      <c r="AJ103" s="223"/>
      <c r="AK103" s="223"/>
      <c r="AL103" s="223"/>
      <c r="AM103" s="223"/>
      <c r="AN103" s="223"/>
      <c r="AO103" s="223"/>
      <c r="AP103" s="223"/>
      <c r="AQ103" s="223"/>
      <c r="AR103" s="223"/>
    </row>
    <row r="104" spans="33:44" s="18" customFormat="1" ht="12.75">
      <c r="AG104" s="223"/>
      <c r="AH104" s="223"/>
      <c r="AI104" s="223"/>
      <c r="AJ104" s="223"/>
      <c r="AK104" s="223"/>
      <c r="AL104" s="223"/>
      <c r="AM104" s="223"/>
      <c r="AN104" s="223"/>
      <c r="AO104" s="223"/>
      <c r="AP104" s="223"/>
      <c r="AQ104" s="223"/>
      <c r="AR104" s="223"/>
    </row>
    <row r="105" spans="33:44" s="18" customFormat="1" ht="12.75">
      <c r="AG105" s="223"/>
      <c r="AH105" s="223"/>
      <c r="AI105" s="223"/>
      <c r="AJ105" s="223"/>
      <c r="AK105" s="223"/>
      <c r="AL105" s="223"/>
      <c r="AM105" s="223"/>
      <c r="AN105" s="223"/>
      <c r="AO105" s="223"/>
      <c r="AP105" s="223"/>
      <c r="AQ105" s="223"/>
      <c r="AR105" s="223"/>
    </row>
    <row r="106" spans="33:44" s="18" customFormat="1" ht="12.75">
      <c r="AG106" s="223"/>
      <c r="AH106" s="223"/>
      <c r="AI106" s="223"/>
      <c r="AJ106" s="223"/>
      <c r="AK106" s="223"/>
      <c r="AL106" s="223"/>
      <c r="AM106" s="223"/>
      <c r="AN106" s="223"/>
      <c r="AO106" s="223"/>
      <c r="AP106" s="223"/>
      <c r="AQ106" s="223"/>
      <c r="AR106" s="223"/>
    </row>
    <row r="107" spans="33:44" s="18" customFormat="1" ht="12.75"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</row>
    <row r="108" spans="33:44" s="18" customFormat="1" ht="12.75">
      <c r="AG108" s="223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/>
      <c r="AR108" s="223"/>
    </row>
    <row r="109" spans="33:44" s="18" customFormat="1" ht="12.75">
      <c r="AG109" s="223"/>
      <c r="AH109" s="223"/>
      <c r="AI109" s="223"/>
      <c r="AJ109" s="223"/>
      <c r="AK109" s="223"/>
      <c r="AL109" s="223"/>
      <c r="AM109" s="223"/>
      <c r="AN109" s="223"/>
      <c r="AO109" s="223"/>
      <c r="AP109" s="223"/>
      <c r="AQ109" s="223"/>
      <c r="AR109" s="223"/>
    </row>
    <row r="110" spans="33:44" s="18" customFormat="1" ht="12.75">
      <c r="AG110" s="223"/>
      <c r="AH110" s="223"/>
      <c r="AI110" s="223"/>
      <c r="AJ110" s="223"/>
      <c r="AK110" s="223"/>
      <c r="AL110" s="223"/>
      <c r="AM110" s="223"/>
      <c r="AN110" s="223"/>
      <c r="AO110" s="223"/>
      <c r="AP110" s="223"/>
      <c r="AQ110" s="223"/>
      <c r="AR110" s="223"/>
    </row>
    <row r="111" spans="33:44" s="18" customFormat="1" ht="12.75">
      <c r="AG111" s="223"/>
      <c r="AH111" s="223"/>
      <c r="AI111" s="223"/>
      <c r="AJ111" s="223"/>
      <c r="AK111" s="223"/>
      <c r="AL111" s="223"/>
      <c r="AM111" s="223"/>
      <c r="AN111" s="223"/>
      <c r="AO111" s="223"/>
      <c r="AP111" s="223"/>
      <c r="AQ111" s="223"/>
      <c r="AR111" s="223"/>
    </row>
    <row r="112" spans="33:44" s="18" customFormat="1" ht="12.75"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3"/>
    </row>
    <row r="113" spans="33:44" s="18" customFormat="1" ht="12.75">
      <c r="AG113" s="223"/>
      <c r="AH113" s="223"/>
      <c r="AI113" s="223"/>
      <c r="AJ113" s="223"/>
      <c r="AK113" s="223"/>
      <c r="AL113" s="223"/>
      <c r="AM113" s="223"/>
      <c r="AN113" s="223"/>
      <c r="AO113" s="223"/>
      <c r="AP113" s="223"/>
      <c r="AQ113" s="223"/>
      <c r="AR113" s="223"/>
    </row>
    <row r="114" spans="33:44" s="18" customFormat="1" ht="12.75"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3"/>
    </row>
    <row r="115" spans="33:44" s="18" customFormat="1" ht="12.75">
      <c r="AG115" s="223"/>
      <c r="AH115" s="223"/>
      <c r="AI115" s="223"/>
      <c r="AJ115" s="223"/>
      <c r="AK115" s="223"/>
      <c r="AL115" s="223"/>
      <c r="AM115" s="223"/>
      <c r="AN115" s="223"/>
      <c r="AO115" s="223"/>
      <c r="AP115" s="223"/>
      <c r="AQ115" s="223"/>
      <c r="AR115" s="223"/>
    </row>
    <row r="116" spans="33:44" s="18" customFormat="1" ht="12.75">
      <c r="AG116" s="223"/>
      <c r="AH116" s="223"/>
      <c r="AI116" s="223"/>
      <c r="AJ116" s="223"/>
      <c r="AK116" s="223"/>
      <c r="AL116" s="223"/>
      <c r="AM116" s="223"/>
      <c r="AN116" s="223"/>
      <c r="AO116" s="223"/>
      <c r="AP116" s="223"/>
      <c r="AQ116" s="223"/>
      <c r="AR116" s="223"/>
    </row>
    <row r="117" spans="33:44" s="18" customFormat="1" ht="12.75">
      <c r="AG117" s="223"/>
      <c r="AH117" s="223"/>
      <c r="AI117" s="223"/>
      <c r="AJ117" s="223"/>
      <c r="AK117" s="223"/>
      <c r="AL117" s="223"/>
      <c r="AM117" s="223"/>
      <c r="AN117" s="223"/>
      <c r="AO117" s="223"/>
      <c r="AP117" s="223"/>
      <c r="AQ117" s="223"/>
      <c r="AR117" s="223"/>
    </row>
    <row r="118" spans="33:44" s="18" customFormat="1" ht="12.75">
      <c r="AG118" s="223"/>
      <c r="AH118" s="223"/>
      <c r="AI118" s="223"/>
      <c r="AJ118" s="223"/>
      <c r="AK118" s="223"/>
      <c r="AL118" s="223"/>
      <c r="AM118" s="223"/>
      <c r="AN118" s="223"/>
      <c r="AO118" s="223"/>
      <c r="AP118" s="223"/>
      <c r="AQ118" s="223"/>
      <c r="AR118" s="223"/>
    </row>
    <row r="119" spans="33:44" s="18" customFormat="1" ht="12.75"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223"/>
    </row>
    <row r="120" spans="33:44" s="18" customFormat="1" ht="12.75">
      <c r="AG120" s="223"/>
      <c r="AH120" s="223"/>
      <c r="AI120" s="223"/>
      <c r="AJ120" s="223"/>
      <c r="AK120" s="223"/>
      <c r="AL120" s="223"/>
      <c r="AM120" s="223"/>
      <c r="AN120" s="223"/>
      <c r="AO120" s="223"/>
      <c r="AP120" s="223"/>
      <c r="AQ120" s="223"/>
      <c r="AR120" s="223"/>
    </row>
    <row r="121" spans="33:44" s="18" customFormat="1" ht="12.75">
      <c r="AG121" s="223"/>
      <c r="AH121" s="223"/>
      <c r="AI121" s="223"/>
      <c r="AJ121" s="223"/>
      <c r="AK121" s="223"/>
      <c r="AL121" s="223"/>
      <c r="AM121" s="223"/>
      <c r="AN121" s="223"/>
      <c r="AO121" s="223"/>
      <c r="AP121" s="223"/>
      <c r="AQ121" s="223"/>
      <c r="AR121" s="223"/>
    </row>
    <row r="122" spans="33:44" s="18" customFormat="1" ht="12.75">
      <c r="AG122" s="223"/>
      <c r="AH122" s="223"/>
      <c r="AI122" s="223"/>
      <c r="AJ122" s="223"/>
      <c r="AK122" s="223"/>
      <c r="AL122" s="223"/>
      <c r="AM122" s="223"/>
      <c r="AN122" s="223"/>
      <c r="AO122" s="223"/>
      <c r="AP122" s="223"/>
      <c r="AQ122" s="223"/>
      <c r="AR122" s="223"/>
    </row>
    <row r="123" spans="33:44" s="18" customFormat="1" ht="12.75">
      <c r="AG123" s="223"/>
      <c r="AH123" s="223"/>
      <c r="AI123" s="223"/>
      <c r="AJ123" s="223"/>
      <c r="AK123" s="223"/>
      <c r="AL123" s="223"/>
      <c r="AM123" s="223"/>
      <c r="AN123" s="223"/>
      <c r="AO123" s="223"/>
      <c r="AP123" s="223"/>
      <c r="AQ123" s="223"/>
      <c r="AR123" s="223"/>
    </row>
    <row r="124" spans="33:44" s="18" customFormat="1" ht="12.75">
      <c r="AG124" s="223"/>
      <c r="AH124" s="223"/>
      <c r="AI124" s="223"/>
      <c r="AJ124" s="223"/>
      <c r="AK124" s="223"/>
      <c r="AL124" s="223"/>
      <c r="AM124" s="223"/>
      <c r="AN124" s="223"/>
      <c r="AO124" s="223"/>
      <c r="AP124" s="223"/>
      <c r="AQ124" s="223"/>
      <c r="AR124" s="223"/>
    </row>
    <row r="125" spans="33:44" s="18" customFormat="1" ht="12.75">
      <c r="AG125" s="223"/>
      <c r="AH125" s="223"/>
      <c r="AI125" s="223"/>
      <c r="AJ125" s="223"/>
      <c r="AK125" s="223"/>
      <c r="AL125" s="223"/>
      <c r="AM125" s="223"/>
      <c r="AN125" s="223"/>
      <c r="AO125" s="223"/>
      <c r="AP125" s="223"/>
      <c r="AQ125" s="223"/>
      <c r="AR125" s="223"/>
    </row>
    <row r="126" spans="33:44" s="18" customFormat="1" ht="12.75">
      <c r="AG126" s="223"/>
      <c r="AH126" s="223"/>
      <c r="AI126" s="223"/>
      <c r="AJ126" s="223"/>
      <c r="AK126" s="223"/>
      <c r="AL126" s="223"/>
      <c r="AM126" s="223"/>
      <c r="AN126" s="223"/>
      <c r="AO126" s="223"/>
      <c r="AP126" s="223"/>
      <c r="AQ126" s="223"/>
      <c r="AR126" s="223"/>
    </row>
    <row r="127" spans="33:44" s="18" customFormat="1" ht="12.75">
      <c r="AG127" s="223"/>
      <c r="AH127" s="223"/>
      <c r="AI127" s="223"/>
      <c r="AJ127" s="223"/>
      <c r="AK127" s="223"/>
      <c r="AL127" s="223"/>
      <c r="AM127" s="223"/>
      <c r="AN127" s="223"/>
      <c r="AO127" s="223"/>
      <c r="AP127" s="223"/>
      <c r="AQ127" s="223"/>
      <c r="AR127" s="223"/>
    </row>
    <row r="128" spans="33:44" s="18" customFormat="1" ht="12.75">
      <c r="AG128" s="223"/>
      <c r="AH128" s="223"/>
      <c r="AI128" s="223"/>
      <c r="AJ128" s="223"/>
      <c r="AK128" s="223"/>
      <c r="AL128" s="223"/>
      <c r="AM128" s="223"/>
      <c r="AN128" s="223"/>
      <c r="AO128" s="223"/>
      <c r="AP128" s="223"/>
      <c r="AQ128" s="223"/>
      <c r="AR128" s="223"/>
    </row>
    <row r="129" spans="33:44" s="18" customFormat="1" ht="12.75">
      <c r="AG129" s="223"/>
      <c r="AH129" s="223"/>
      <c r="AI129" s="223"/>
      <c r="AJ129" s="223"/>
      <c r="AK129" s="223"/>
      <c r="AL129" s="223"/>
      <c r="AM129" s="223"/>
      <c r="AN129" s="223"/>
      <c r="AO129" s="223"/>
      <c r="AP129" s="223"/>
      <c r="AQ129" s="223"/>
      <c r="AR129" s="223"/>
    </row>
    <row r="130" spans="33:44" s="18" customFormat="1" ht="12.75">
      <c r="AG130" s="223"/>
      <c r="AH130" s="223"/>
      <c r="AI130" s="223"/>
      <c r="AJ130" s="223"/>
      <c r="AK130" s="223"/>
      <c r="AL130" s="223"/>
      <c r="AM130" s="223"/>
      <c r="AN130" s="223"/>
      <c r="AO130" s="223"/>
      <c r="AP130" s="223"/>
      <c r="AQ130" s="223"/>
      <c r="AR130" s="223"/>
    </row>
    <row r="131" spans="33:44" s="18" customFormat="1" ht="12.75">
      <c r="AG131" s="223"/>
      <c r="AH131" s="223"/>
      <c r="AI131" s="223"/>
      <c r="AJ131" s="223"/>
      <c r="AK131" s="223"/>
      <c r="AL131" s="223"/>
      <c r="AM131" s="223"/>
      <c r="AN131" s="223"/>
      <c r="AO131" s="223"/>
      <c r="AP131" s="223"/>
      <c r="AQ131" s="223"/>
      <c r="AR131" s="223"/>
    </row>
    <row r="132" spans="33:44" s="18" customFormat="1" ht="12.75">
      <c r="AG132" s="223"/>
      <c r="AH132" s="223"/>
      <c r="AI132" s="223"/>
      <c r="AJ132" s="223"/>
      <c r="AK132" s="223"/>
      <c r="AL132" s="223"/>
      <c r="AM132" s="223"/>
      <c r="AN132" s="223"/>
      <c r="AO132" s="223"/>
      <c r="AP132" s="223"/>
      <c r="AQ132" s="223"/>
      <c r="AR132" s="223"/>
    </row>
    <row r="133" spans="33:44" s="18" customFormat="1" ht="12.75">
      <c r="AG133" s="223"/>
      <c r="AH133" s="223"/>
      <c r="AI133" s="223"/>
      <c r="AJ133" s="223"/>
      <c r="AK133" s="223"/>
      <c r="AL133" s="223"/>
      <c r="AM133" s="223"/>
      <c r="AN133" s="223"/>
      <c r="AO133" s="223"/>
      <c r="AP133" s="223"/>
      <c r="AQ133" s="223"/>
      <c r="AR133" s="223"/>
    </row>
    <row r="134" spans="33:44" s="18" customFormat="1" ht="12.75">
      <c r="AG134" s="223"/>
      <c r="AH134" s="223"/>
      <c r="AI134" s="223"/>
      <c r="AJ134" s="223"/>
      <c r="AK134" s="223"/>
      <c r="AL134" s="223"/>
      <c r="AM134" s="223"/>
      <c r="AN134" s="223"/>
      <c r="AO134" s="223"/>
      <c r="AP134" s="223"/>
      <c r="AQ134" s="223"/>
      <c r="AR134" s="223"/>
    </row>
    <row r="135" spans="33:44" s="18" customFormat="1" ht="12.75">
      <c r="AG135" s="223"/>
      <c r="AH135" s="223"/>
      <c r="AI135" s="223"/>
      <c r="AJ135" s="223"/>
      <c r="AK135" s="223"/>
      <c r="AL135" s="223"/>
      <c r="AM135" s="223"/>
      <c r="AN135" s="223"/>
      <c r="AO135" s="223"/>
      <c r="AP135" s="223"/>
      <c r="AQ135" s="223"/>
      <c r="AR135" s="223"/>
    </row>
    <row r="136" spans="33:44" s="18" customFormat="1" ht="12.75"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223"/>
    </row>
    <row r="137" spans="33:44" s="18" customFormat="1" ht="12.75">
      <c r="AG137" s="223"/>
      <c r="AH137" s="223"/>
      <c r="AI137" s="223"/>
      <c r="AJ137" s="223"/>
      <c r="AK137" s="223"/>
      <c r="AL137" s="223"/>
      <c r="AM137" s="223"/>
      <c r="AN137" s="223"/>
      <c r="AO137" s="223"/>
      <c r="AP137" s="223"/>
      <c r="AQ137" s="223"/>
      <c r="AR137" s="223"/>
    </row>
    <row r="138" spans="33:44" s="18" customFormat="1" ht="12.75">
      <c r="AG138" s="223"/>
      <c r="AH138" s="223"/>
      <c r="AI138" s="223"/>
      <c r="AJ138" s="223"/>
      <c r="AK138" s="223"/>
      <c r="AL138" s="223"/>
      <c r="AM138" s="223"/>
      <c r="AN138" s="223"/>
      <c r="AO138" s="223"/>
      <c r="AP138" s="223"/>
      <c r="AQ138" s="223"/>
      <c r="AR138" s="223"/>
    </row>
    <row r="139" spans="33:44" s="18" customFormat="1" ht="12.75">
      <c r="AG139" s="223"/>
      <c r="AH139" s="223"/>
      <c r="AI139" s="223"/>
      <c r="AJ139" s="223"/>
      <c r="AK139" s="223"/>
      <c r="AL139" s="223"/>
      <c r="AM139" s="223"/>
      <c r="AN139" s="223"/>
      <c r="AO139" s="223"/>
      <c r="AP139" s="223"/>
      <c r="AQ139" s="223"/>
      <c r="AR139" s="223"/>
    </row>
    <row r="140" spans="33:44" s="18" customFormat="1" ht="12.75">
      <c r="AG140" s="223"/>
      <c r="AH140" s="223"/>
      <c r="AI140" s="223"/>
      <c r="AJ140" s="223"/>
      <c r="AK140" s="223"/>
      <c r="AL140" s="223"/>
      <c r="AM140" s="223"/>
      <c r="AN140" s="223"/>
      <c r="AO140" s="223"/>
      <c r="AP140" s="223"/>
      <c r="AQ140" s="223"/>
      <c r="AR140" s="223"/>
    </row>
    <row r="141" spans="33:44" s="18" customFormat="1" ht="12.75">
      <c r="AG141" s="223"/>
      <c r="AH141" s="223"/>
      <c r="AI141" s="223"/>
      <c r="AJ141" s="223"/>
      <c r="AK141" s="223"/>
      <c r="AL141" s="223"/>
      <c r="AM141" s="223"/>
      <c r="AN141" s="223"/>
      <c r="AO141" s="223"/>
      <c r="AP141" s="223"/>
      <c r="AQ141" s="223"/>
      <c r="AR141" s="223"/>
    </row>
    <row r="142" spans="33:44" s="18" customFormat="1" ht="12.75">
      <c r="AG142" s="223"/>
      <c r="AH142" s="223"/>
      <c r="AI142" s="223"/>
      <c r="AJ142" s="223"/>
      <c r="AK142" s="223"/>
      <c r="AL142" s="223"/>
      <c r="AM142" s="223"/>
      <c r="AN142" s="223"/>
      <c r="AO142" s="223"/>
      <c r="AP142" s="223"/>
      <c r="AQ142" s="223"/>
      <c r="AR142" s="223"/>
    </row>
    <row r="143" spans="33:44" s="18" customFormat="1" ht="12.75">
      <c r="AG143" s="223"/>
      <c r="AH143" s="223"/>
      <c r="AI143" s="223"/>
      <c r="AJ143" s="223"/>
      <c r="AK143" s="223"/>
      <c r="AL143" s="223"/>
      <c r="AM143" s="223"/>
      <c r="AN143" s="223"/>
      <c r="AO143" s="223"/>
      <c r="AP143" s="223"/>
      <c r="AQ143" s="223"/>
      <c r="AR143" s="223"/>
    </row>
    <row r="144" spans="33:44" s="18" customFormat="1" ht="12.75">
      <c r="AG144" s="223"/>
      <c r="AH144" s="223"/>
      <c r="AI144" s="223"/>
      <c r="AJ144" s="223"/>
      <c r="AK144" s="223"/>
      <c r="AL144" s="223"/>
      <c r="AM144" s="223"/>
      <c r="AN144" s="223"/>
      <c r="AO144" s="223"/>
      <c r="AP144" s="223"/>
      <c r="AQ144" s="223"/>
      <c r="AR144" s="223"/>
    </row>
    <row r="145" spans="33:44" s="18" customFormat="1" ht="12.75">
      <c r="AG145" s="223"/>
      <c r="AH145" s="223"/>
      <c r="AI145" s="223"/>
      <c r="AJ145" s="223"/>
      <c r="AK145" s="223"/>
      <c r="AL145" s="223"/>
      <c r="AM145" s="223"/>
      <c r="AN145" s="223"/>
      <c r="AO145" s="223"/>
      <c r="AP145" s="223"/>
      <c r="AQ145" s="223"/>
      <c r="AR145" s="223"/>
    </row>
  </sheetData>
  <sheetProtection/>
  <mergeCells count="88">
    <mergeCell ref="AO6:AO7"/>
    <mergeCell ref="CB3:CE5"/>
    <mergeCell ref="B3:E5"/>
    <mergeCell ref="A3:A7"/>
    <mergeCell ref="F3:I5"/>
    <mergeCell ref="N3:Q5"/>
    <mergeCell ref="CD6:CE6"/>
    <mergeCell ref="CB6:CB7"/>
    <mergeCell ref="CC6:CC7"/>
    <mergeCell ref="L6:M6"/>
    <mergeCell ref="N6:N7"/>
    <mergeCell ref="BA6:BA7"/>
    <mergeCell ref="A1:Q1"/>
    <mergeCell ref="A2:Q2"/>
    <mergeCell ref="Y3:AB5"/>
    <mergeCell ref="AC3:AF5"/>
    <mergeCell ref="AS3:AV5"/>
    <mergeCell ref="AS6:AS7"/>
    <mergeCell ref="AT6:AT7"/>
    <mergeCell ref="AM6:AN6"/>
    <mergeCell ref="AH6:AH7"/>
    <mergeCell ref="J6:J7"/>
    <mergeCell ref="V6:V7"/>
    <mergeCell ref="W6:W7"/>
    <mergeCell ref="CD2:CE2"/>
    <mergeCell ref="BK2:BL2"/>
    <mergeCell ref="BU3:BW5"/>
    <mergeCell ref="AK3:AR3"/>
    <mergeCell ref="BM3:BP5"/>
    <mergeCell ref="BE6:BF6"/>
    <mergeCell ref="AU6:AV6"/>
    <mergeCell ref="B6:B7"/>
    <mergeCell ref="AQ6:AR6"/>
    <mergeCell ref="AK6:AK7"/>
    <mergeCell ref="AK4:AN5"/>
    <mergeCell ref="AL6:AL7"/>
    <mergeCell ref="AG6:AG7"/>
    <mergeCell ref="AE6:AF6"/>
    <mergeCell ref="AP6:AP7"/>
    <mergeCell ref="Z6:Z7"/>
    <mergeCell ref="BZ6:CA6"/>
    <mergeCell ref="BM6:BM7"/>
    <mergeCell ref="BU6:BU7"/>
    <mergeCell ref="BV6:BV7"/>
    <mergeCell ref="BW6:BW7"/>
    <mergeCell ref="BX6:BX7"/>
    <mergeCell ref="BY6:BY7"/>
    <mergeCell ref="BR6:BR7"/>
    <mergeCell ref="BI3:BL5"/>
    <mergeCell ref="BA3:BD5"/>
    <mergeCell ref="AO4:AR5"/>
    <mergeCell ref="R3:U5"/>
    <mergeCell ref="F6:F7"/>
    <mergeCell ref="P6:Q6"/>
    <mergeCell ref="R6:R7"/>
    <mergeCell ref="S6:S7"/>
    <mergeCell ref="AI6:AJ6"/>
    <mergeCell ref="AA6:AB6"/>
    <mergeCell ref="BQ3:BT3"/>
    <mergeCell ref="BQ4:BT5"/>
    <mergeCell ref="BJ6:BJ7"/>
    <mergeCell ref="T6:U6"/>
    <mergeCell ref="J4:M5"/>
    <mergeCell ref="BK6:BL6"/>
    <mergeCell ref="BO6:BP6"/>
    <mergeCell ref="BQ6:BQ7"/>
    <mergeCell ref="BS6:BT6"/>
    <mergeCell ref="BE3:BH5"/>
    <mergeCell ref="BX3:CA5"/>
    <mergeCell ref="BN6:BN7"/>
    <mergeCell ref="O6:O7"/>
    <mergeCell ref="BI6:BI7"/>
    <mergeCell ref="Y6:Y7"/>
    <mergeCell ref="BG6:BH6"/>
    <mergeCell ref="BB6:BB7"/>
    <mergeCell ref="BC6:BD6"/>
    <mergeCell ref="AY4:AZ5"/>
    <mergeCell ref="AG3:AJ5"/>
    <mergeCell ref="AL2:AM2"/>
    <mergeCell ref="C6:C7"/>
    <mergeCell ref="D6:E6"/>
    <mergeCell ref="G6:G7"/>
    <mergeCell ref="AC6:AC7"/>
    <mergeCell ref="AD6:AD7"/>
    <mergeCell ref="J3:M3"/>
    <mergeCell ref="V3:X5"/>
    <mergeCell ref="H6:I6"/>
    <mergeCell ref="K6:K7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74" r:id="rId1"/>
  <colBreaks count="3" manualBreakCount="3">
    <brk id="17" max="34" man="1"/>
    <brk id="40" max="34" man="1"/>
    <brk id="64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08</cp:lastModifiedBy>
  <cp:lastPrinted>2019-12-17T13:30:12Z</cp:lastPrinted>
  <dcterms:created xsi:type="dcterms:W3CDTF">2017-11-17T08:56:41Z</dcterms:created>
  <dcterms:modified xsi:type="dcterms:W3CDTF">2020-11-09T08:12:37Z</dcterms:modified>
  <cp:category/>
  <cp:version/>
  <cp:contentType/>
  <cp:contentStatus/>
</cp:coreProperties>
</file>