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70" yWindow="4560" windowWidth="27990" windowHeight="855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5" sheetId="39" r:id="rId14"/>
    <sheet name="14" sheetId="38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4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4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4" hidden="1">'14'!$B$1:$B$51</definedName>
    <definedName name="_xlnm._FilterDatabase" localSheetId="13" hidden="1">'15'!$B$1:$B$51</definedName>
    <definedName name="_xlnm._FilterDatabase" localSheetId="17" hidden="1">'18'!$B$1:$B$53</definedName>
    <definedName name="_xlnm._FilterDatabase" localSheetId="18" hidden="1">'19'!$F$1:$F$91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5" hidden="1">'26'!$B$1:$B$25</definedName>
    <definedName name="_xlnm._FilterDatabase" localSheetId="26" hidden="1">'27'!$B$1:$B$25</definedName>
    <definedName name="_xlnm._FilterDatabase" localSheetId="27" hidden="1">'28'!$B$1:$B$20</definedName>
    <definedName name="_xlnm._FilterDatabase" localSheetId="28" hidden="1">'29'!$B$1:$B$29</definedName>
    <definedName name="_xlnm._FilterDatabase" localSheetId="29" hidden="1">'30'!#REF!</definedName>
    <definedName name="_xlnm._FilterDatabase" localSheetId="30" hidden="1">'31'!$B$1:$B$24</definedName>
    <definedName name="_xlnm._FilterDatabase" localSheetId="31" hidden="1">'32'!$B$1:$B$24</definedName>
    <definedName name="_xlnm._FilterDatabase" localSheetId="6" hidden="1">'7'!$B$1:$B$53</definedName>
    <definedName name="_xlnm._FilterDatabase" localSheetId="7" hidden="1">'8'!$F$1:$F$74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4">'[2]Sheet1 (3)'!#REF!</definedName>
    <definedName name="date.e" localSheetId="13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4">#REF!</definedName>
    <definedName name="date_b" localSheetId="13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4">'[2]Sheet1 (2)'!#REF!</definedName>
    <definedName name="date_e" localSheetId="13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4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4">[5]Sheet3!$A$3</definedName>
    <definedName name="hjj" localSheetId="13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4">#REF!</definedName>
    <definedName name="hl_0" localSheetId="13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4">#REF!</definedName>
    <definedName name="hn_0" localSheetId="13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4">'[2]Sheet1 (2)'!#REF!</definedName>
    <definedName name="lcz" localSheetId="13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4">#REF!</definedName>
    <definedName name="name_cz" localSheetId="13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4">#REF!</definedName>
    <definedName name="name_period" localSheetId="13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4">#REF!</definedName>
    <definedName name="pyear" localSheetId="13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3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3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4">'14'!$5:$5</definedName>
    <definedName name="_xlnm.Print_Titles" localSheetId="13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3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4">'14'!$A$1:$D$55</definedName>
    <definedName name="_xlnm.Print_Area" localSheetId="13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'19'!$A$1:$G$90</definedName>
    <definedName name="_xlnm.Print_Area" localSheetId="19">'20'!$A$1:$D$55</definedName>
    <definedName name="_xlnm.Print_Area" localSheetId="20">'21'!$A$1:$C$78</definedName>
    <definedName name="_xlnm.Print_Area" localSheetId="21">'22'!$A$1:$D$55</definedName>
    <definedName name="_xlnm.Print_Area" localSheetId="22">'23'!$A$1:$C$56</definedName>
    <definedName name="_xlnm.Print_Area" localSheetId="23">'24'!$A$1:$E$30</definedName>
    <definedName name="_xlnm.Print_Area" localSheetId="24">'25'!$A$2:$BP$15</definedName>
    <definedName name="_xlnm.Print_Area" localSheetId="25">'26'!$A$1:$C$25</definedName>
    <definedName name="_xlnm.Print_Area" localSheetId="26">'27'!$A$1:$D$25</definedName>
    <definedName name="_xlnm.Print_Area" localSheetId="27">'28'!$A$1:$D$25</definedName>
    <definedName name="_xlnm.Print_Area" localSheetId="28">'29'!$A$1:$C$29</definedName>
    <definedName name="_xlnm.Print_Area" localSheetId="29">'30'!$A$1:$C$69</definedName>
    <definedName name="_xlnm.Print_Area" localSheetId="30">'31'!$A$1:$D$24</definedName>
    <definedName name="_xlnm.Print_Area" localSheetId="31">'32'!$A$1:$D$24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4">'[2]Sheet1 (3)'!#REF!</definedName>
    <definedName name="олд" localSheetId="13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4">'[1]Sheet1 (2)'!#REF!</definedName>
    <definedName name="оплад" localSheetId="13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3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4">#REF!</definedName>
    <definedName name="пар" localSheetId="13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3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3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4">'[1]Sheet1 (3)'!#REF!</definedName>
    <definedName name="праовл" localSheetId="13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3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4">#REF!</definedName>
    <definedName name="рпа" localSheetId="13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4">'[1]Sheet1 (2)'!#REF!</definedName>
    <definedName name="рррр" localSheetId="13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4">'[2]Sheet1 (3)'!#REF!</definedName>
    <definedName name="ррррау" localSheetId="13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4">[9]Sheet3!$A$2</definedName>
    <definedName name="ц" localSheetId="13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5">[9]Sheet3!$A$2</definedName>
    <definedName name="ц" localSheetId="26">[9]Sheet3!$A$2</definedName>
    <definedName name="ц" localSheetId="27">[9]Sheet3!$A$2</definedName>
    <definedName name="ц" localSheetId="28">[8]Sheet3!$A$2</definedName>
    <definedName name="ц" localSheetId="29">[8]Sheet3!$A$2</definedName>
    <definedName name="ц" localSheetId="30">[9]Sheet3!$A$2</definedName>
    <definedName name="ц" localSheetId="31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1" l="1"/>
  <c r="G72" i="29" l="1"/>
  <c r="D72" i="29"/>
  <c r="G12" i="29"/>
  <c r="G13" i="29"/>
  <c r="D12" i="29"/>
  <c r="D13" i="29"/>
  <c r="G15" i="36" l="1"/>
  <c r="E21" i="8"/>
  <c r="G24" i="31" l="1"/>
  <c r="D24" i="31"/>
  <c r="G71" i="29"/>
  <c r="D71" i="29"/>
  <c r="G25" i="29"/>
  <c r="D25" i="29"/>
  <c r="E16" i="9" l="1"/>
  <c r="E15" i="8"/>
  <c r="AF10" i="51" l="1"/>
  <c r="G9" i="11" l="1"/>
  <c r="E11" i="9"/>
  <c r="F11" i="9"/>
  <c r="BP11" i="51" l="1"/>
  <c r="BP12" i="51"/>
  <c r="BP13" i="51"/>
  <c r="BP14" i="51"/>
  <c r="G24" i="29" l="1"/>
  <c r="D24" i="29"/>
  <c r="G27" i="11"/>
  <c r="G17" i="31" l="1"/>
  <c r="D17" i="31"/>
  <c r="G62" i="29"/>
  <c r="D62" i="29"/>
  <c r="G55" i="29"/>
  <c r="D55" i="29"/>
  <c r="G18" i="11"/>
  <c r="E11" i="8"/>
  <c r="E28" i="21" l="1"/>
  <c r="D28" i="21"/>
  <c r="BK10" i="51" l="1"/>
  <c r="BJ10" i="51"/>
  <c r="G16" i="31" l="1"/>
  <c r="D16" i="31"/>
  <c r="G16" i="36" l="1"/>
  <c r="G30" i="36"/>
  <c r="G54" i="29"/>
  <c r="D54" i="29"/>
  <c r="G78" i="31" l="1"/>
  <c r="D78" i="31"/>
  <c r="G33" i="31"/>
  <c r="G34" i="31"/>
  <c r="D33" i="31"/>
  <c r="G15" i="31"/>
  <c r="D15" i="31"/>
  <c r="G52" i="29" l="1"/>
  <c r="G53" i="29"/>
  <c r="D52" i="29"/>
  <c r="D53" i="29"/>
  <c r="G19" i="29"/>
  <c r="D19" i="29"/>
  <c r="D11" i="11"/>
  <c r="G19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G10" i="51"/>
  <c r="AH10" i="51"/>
  <c r="AK10" i="51"/>
  <c r="AL10" i="51"/>
  <c r="AO10" i="51"/>
  <c r="AP10" i="51"/>
  <c r="AS10" i="51"/>
  <c r="AT10" i="51"/>
  <c r="AW10" i="51"/>
  <c r="AX10" i="51"/>
  <c r="BA10" i="51"/>
  <c r="BB10" i="51"/>
  <c r="BG10" i="51"/>
  <c r="BH10" i="51"/>
  <c r="BI10" i="51"/>
  <c r="BN10" i="51"/>
  <c r="BO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I11" i="51"/>
  <c r="AJ11" i="51"/>
  <c r="AM11" i="51"/>
  <c r="AN11" i="51"/>
  <c r="AQ11" i="51"/>
  <c r="AR11" i="51"/>
  <c r="AU11" i="51"/>
  <c r="AV11" i="51"/>
  <c r="AY11" i="51"/>
  <c r="AZ11" i="51"/>
  <c r="BC11" i="51"/>
  <c r="BD11" i="51"/>
  <c r="BN11" i="51"/>
  <c r="BO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I12" i="51"/>
  <c r="AJ12" i="51"/>
  <c r="AM12" i="51"/>
  <c r="AN12" i="51"/>
  <c r="AQ12" i="51"/>
  <c r="AR12" i="51"/>
  <c r="AU12" i="51"/>
  <c r="AV12" i="51"/>
  <c r="AY12" i="51"/>
  <c r="AZ12" i="51"/>
  <c r="BC12" i="51"/>
  <c r="BD12" i="51"/>
  <c r="BN12" i="51"/>
  <c r="BO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I13" i="51"/>
  <c r="AJ13" i="51"/>
  <c r="AM13" i="51"/>
  <c r="AN13" i="51"/>
  <c r="AQ13" i="51"/>
  <c r="AR13" i="51"/>
  <c r="AU13" i="51"/>
  <c r="AV13" i="51"/>
  <c r="AY13" i="51"/>
  <c r="AZ13" i="51"/>
  <c r="BC13" i="51"/>
  <c r="BD13" i="51"/>
  <c r="BN13" i="51"/>
  <c r="BO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I14" i="51"/>
  <c r="AJ14" i="51"/>
  <c r="AM14" i="51"/>
  <c r="AN14" i="51"/>
  <c r="AQ14" i="51"/>
  <c r="AR14" i="51"/>
  <c r="AU14" i="51"/>
  <c r="AV14" i="51"/>
  <c r="AY14" i="51"/>
  <c r="AZ14" i="51"/>
  <c r="BC14" i="51"/>
  <c r="BD14" i="51"/>
  <c r="BN14" i="51"/>
  <c r="BO14" i="51"/>
  <c r="F12" i="7"/>
  <c r="F13" i="7"/>
  <c r="F14" i="7"/>
  <c r="F15" i="7"/>
  <c r="E12" i="7"/>
  <c r="E13" i="7"/>
  <c r="E14" i="7"/>
  <c r="E15" i="7"/>
  <c r="C11" i="7"/>
  <c r="BP10" i="51" l="1"/>
  <c r="X10" i="51"/>
  <c r="L10" i="51"/>
  <c r="D10" i="51"/>
  <c r="BD10" i="51"/>
  <c r="AV10" i="51"/>
  <c r="AI10" i="51"/>
  <c r="AZ10" i="51"/>
  <c r="P10" i="51"/>
  <c r="H10" i="51"/>
  <c r="AE10" i="51"/>
  <c r="Y10" i="51"/>
  <c r="BC10" i="51"/>
  <c r="AY10" i="51"/>
  <c r="AU10" i="51"/>
  <c r="AR10" i="51"/>
  <c r="T10" i="51"/>
  <c r="AN10" i="51"/>
  <c r="AD10" i="51"/>
  <c r="U10" i="51"/>
  <c r="AQ10" i="51"/>
  <c r="AM10" i="51"/>
  <c r="AJ10" i="51"/>
  <c r="Q10" i="51"/>
  <c r="M10" i="51"/>
  <c r="I10" i="51"/>
  <c r="E10" i="51"/>
  <c r="G90" i="31" l="1"/>
  <c r="D90" i="31"/>
  <c r="G70" i="31"/>
  <c r="D70" i="31"/>
  <c r="G62" i="31"/>
  <c r="D62" i="31"/>
  <c r="G41" i="31"/>
  <c r="G42" i="31"/>
  <c r="D41" i="31"/>
  <c r="D42" i="31"/>
  <c r="G32" i="31"/>
  <c r="D32" i="31"/>
  <c r="G61" i="29" l="1"/>
  <c r="G64" i="29"/>
  <c r="D61" i="29"/>
  <c r="G31" i="29"/>
  <c r="G32" i="29"/>
  <c r="D31" i="29"/>
  <c r="G11" i="29"/>
  <c r="D11" i="29"/>
  <c r="E13" i="8"/>
  <c r="E20" i="8"/>
  <c r="F11" i="8"/>
  <c r="G54" i="31" l="1"/>
  <c r="D54" i="31"/>
  <c r="G14" i="31"/>
  <c r="D14" i="31"/>
  <c r="G89" i="31" l="1"/>
  <c r="D89" i="31"/>
  <c r="G45" i="29" l="1"/>
  <c r="D45" i="29"/>
  <c r="G38" i="29"/>
  <c r="G39" i="29"/>
  <c r="D38" i="29"/>
  <c r="D39" i="29"/>
  <c r="G30" i="29"/>
  <c r="D30" i="29"/>
  <c r="D14" i="11"/>
  <c r="E17" i="8" l="1"/>
  <c r="G18" i="10" l="1"/>
  <c r="E24" i="21" l="1"/>
  <c r="D24" i="21"/>
  <c r="E5" i="21"/>
  <c r="D5" i="21"/>
  <c r="E18" i="8" l="1"/>
  <c r="B5" i="11" l="1"/>
  <c r="C5" i="11"/>
  <c r="B5" i="10"/>
  <c r="C5" i="10"/>
  <c r="D26" i="21" l="1"/>
  <c r="E26" i="21"/>
  <c r="G44" i="31" l="1"/>
  <c r="D44" i="31"/>
  <c r="G66" i="31" l="1"/>
  <c r="G67" i="31"/>
  <c r="G68" i="31"/>
  <c r="D66" i="31"/>
  <c r="D67" i="31"/>
  <c r="D68" i="31"/>
  <c r="G61" i="31"/>
  <c r="D61" i="31"/>
  <c r="G73" i="29" l="1"/>
  <c r="D73" i="29"/>
  <c r="D34" i="31" l="1"/>
  <c r="G46" i="29" l="1"/>
  <c r="D46" i="29"/>
  <c r="G31" i="31" l="1"/>
  <c r="D31" i="31"/>
  <c r="G23" i="31"/>
  <c r="G25" i="31"/>
  <c r="D23" i="31"/>
  <c r="D25" i="31"/>
  <c r="B8" i="35" l="1"/>
  <c r="F6" i="13"/>
  <c r="G87" i="31" l="1"/>
  <c r="G88" i="31"/>
  <c r="D87" i="31"/>
  <c r="D88" i="31"/>
  <c r="G53" i="31"/>
  <c r="G55" i="31"/>
  <c r="D53" i="31"/>
  <c r="G30" i="31"/>
  <c r="D30" i="31"/>
  <c r="D13" i="11"/>
  <c r="G20" i="29" l="1"/>
  <c r="D20" i="29"/>
  <c r="D9" i="11"/>
  <c r="D10" i="11"/>
  <c r="G70" i="29" l="1"/>
  <c r="D70" i="29"/>
  <c r="D64" i="29"/>
  <c r="H9" i="36" l="1"/>
  <c r="H10" i="36"/>
  <c r="H11" i="36"/>
  <c r="H12" i="36"/>
  <c r="H13" i="36"/>
  <c r="H14" i="36"/>
  <c r="H15" i="36"/>
  <c r="I15" i="36" s="1"/>
  <c r="H16" i="36"/>
  <c r="I16" i="36" s="1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I30" i="36" s="1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3" i="11"/>
  <c r="G24" i="11"/>
  <c r="G26" i="11"/>
  <c r="G28" i="11"/>
  <c r="G29" i="11"/>
  <c r="G26" i="29" l="1"/>
  <c r="D26" i="29"/>
  <c r="E24" i="8"/>
  <c r="B5" i="12"/>
  <c r="C5" i="12"/>
  <c r="G63" i="31" l="1"/>
  <c r="D63" i="31"/>
  <c r="G41" i="29"/>
  <c r="D41" i="29"/>
  <c r="G79" i="31" l="1"/>
  <c r="D79" i="31"/>
  <c r="D55" i="31" l="1"/>
  <c r="G40" i="29"/>
  <c r="D40" i="29"/>
  <c r="G50" i="29" l="1"/>
  <c r="G51" i="29"/>
  <c r="D50" i="29"/>
  <c r="D51" i="29"/>
  <c r="D32" i="29"/>
  <c r="G18" i="31" l="1"/>
  <c r="D18" i="31"/>
  <c r="G67" i="29"/>
  <c r="G68" i="29"/>
  <c r="G69" i="29"/>
  <c r="D67" i="29"/>
  <c r="D68" i="29"/>
  <c r="D69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6" i="29"/>
  <c r="G59" i="29"/>
  <c r="G60" i="29"/>
  <c r="G58" i="29"/>
  <c r="G49" i="29"/>
  <c r="G56" i="29"/>
  <c r="G48" i="29"/>
  <c r="G44" i="29"/>
  <c r="G43" i="29"/>
  <c r="G35" i="29"/>
  <c r="G36" i="29"/>
  <c r="G37" i="29"/>
  <c r="G34" i="29"/>
  <c r="G29" i="29"/>
  <c r="G28" i="29"/>
  <c r="G23" i="29"/>
  <c r="G22" i="29"/>
  <c r="G16" i="29"/>
  <c r="G17" i="29"/>
  <c r="G18" i="29"/>
  <c r="G15" i="29"/>
  <c r="G10" i="29"/>
  <c r="G9" i="29"/>
  <c r="D66" i="29"/>
  <c r="D59" i="29"/>
  <c r="D60" i="29"/>
  <c r="D58" i="29"/>
  <c r="D49" i="29"/>
  <c r="D56" i="29"/>
  <c r="D48" i="29"/>
  <c r="D44" i="29"/>
  <c r="D43" i="29"/>
  <c r="D35" i="29"/>
  <c r="D36" i="29"/>
  <c r="D37" i="29"/>
  <c r="D34" i="29"/>
  <c r="D29" i="29"/>
  <c r="D28" i="29"/>
  <c r="D23" i="29"/>
  <c r="D22" i="29"/>
  <c r="D16" i="29"/>
  <c r="D17" i="29"/>
  <c r="D18" i="29"/>
  <c r="D15" i="29"/>
  <c r="D10" i="29"/>
  <c r="D9" i="29"/>
  <c r="G8" i="35"/>
  <c r="E6" i="13"/>
  <c r="C6" i="13"/>
  <c r="C8" i="35" s="1"/>
  <c r="B6" i="13"/>
  <c r="I8" i="35" l="1"/>
  <c r="E8" i="35"/>
  <c r="G82" i="31"/>
  <c r="G83" i="31"/>
  <c r="G84" i="31"/>
  <c r="G85" i="31"/>
  <c r="G86" i="31"/>
  <c r="D82" i="31"/>
  <c r="D83" i="31"/>
  <c r="D84" i="31"/>
  <c r="D85" i="31"/>
  <c r="D86" i="31"/>
  <c r="G74" i="31"/>
  <c r="G75" i="31"/>
  <c r="G76" i="31"/>
  <c r="G77" i="31"/>
  <c r="D74" i="31"/>
  <c r="D75" i="31"/>
  <c r="D76" i="31"/>
  <c r="D77" i="31"/>
  <c r="G81" i="31"/>
  <c r="D81" i="31"/>
  <c r="G73" i="31"/>
  <c r="D73" i="31"/>
  <c r="G69" i="31"/>
  <c r="G71" i="31"/>
  <c r="D69" i="31"/>
  <c r="D71" i="31"/>
  <c r="G58" i="31"/>
  <c r="G59" i="31"/>
  <c r="G60" i="31"/>
  <c r="D58" i="31"/>
  <c r="D59" i="31"/>
  <c r="D60" i="31"/>
  <c r="G65" i="31"/>
  <c r="D65" i="31"/>
  <c r="G57" i="31"/>
  <c r="D57" i="31"/>
  <c r="G47" i="31"/>
  <c r="G48" i="31"/>
  <c r="G49" i="31"/>
  <c r="G50" i="31"/>
  <c r="G51" i="31"/>
  <c r="G52" i="31"/>
  <c r="D47" i="31"/>
  <c r="D48" i="31"/>
  <c r="D49" i="31"/>
  <c r="D50" i="31"/>
  <c r="D51" i="31"/>
  <c r="D52" i="31"/>
  <c r="G37" i="31"/>
  <c r="G38" i="31"/>
  <c r="G39" i="31"/>
  <c r="G40" i="31"/>
  <c r="G43" i="31"/>
  <c r="D37" i="31"/>
  <c r="D38" i="31"/>
  <c r="D39" i="31"/>
  <c r="D40" i="31"/>
  <c r="D43" i="31"/>
  <c r="G46" i="31"/>
  <c r="D46" i="31"/>
  <c r="G36" i="31"/>
  <c r="D36" i="31"/>
  <c r="G28" i="31"/>
  <c r="G29" i="31"/>
  <c r="D28" i="31"/>
  <c r="D29" i="31"/>
  <c r="G21" i="31"/>
  <c r="G22" i="31"/>
  <c r="D21" i="31"/>
  <c r="D22" i="31"/>
  <c r="G27" i="31"/>
  <c r="D27" i="31"/>
  <c r="G20" i="31"/>
  <c r="D20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7" i="21"/>
  <c r="E17" i="21"/>
  <c r="D18" i="21"/>
  <c r="E18" i="21"/>
  <c r="D19" i="21"/>
  <c r="E19" i="21"/>
  <c r="D9" i="9"/>
  <c r="C9" i="9"/>
  <c r="D9" i="8"/>
  <c r="C9" i="8"/>
  <c r="D11" i="7"/>
  <c r="E11" i="7" l="1"/>
  <c r="F11" i="7"/>
  <c r="D30" i="21"/>
  <c r="E25" i="21"/>
  <c r="D25" i="21"/>
  <c r="E5" i="11" l="1"/>
  <c r="F5" i="11"/>
  <c r="F5" i="14"/>
  <c r="E5" i="14"/>
  <c r="C5" i="14"/>
  <c r="C7" i="36" s="1"/>
  <c r="B5" i="14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G7" i="36" l="1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<sst xmlns="http://schemas.openxmlformats.org/spreadsheetml/2006/main" count="1431" uniqueCount="386">
  <si>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</si>
  <si>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</si>
  <si>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</si>
  <si>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</si>
  <si>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</si>
  <si>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</si>
  <si>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</si>
  <si>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</si>
  <si>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</si>
  <si>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</si>
  <si>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</si>
  <si>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</si>
  <si>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</si>
  <si>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</si>
  <si>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</si>
  <si>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</si>
  <si>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</si>
  <si>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</si>
  <si>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</si>
  <si>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</si>
  <si>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</si>
  <si>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</si>
  <si>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</si>
  <si>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</si>
  <si>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</si>
  <si>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</si>
  <si>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</si>
  <si>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</si>
  <si>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</si>
  <si>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</si>
  <si>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</si>
  <si>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</si>
  <si>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</si>
  <si>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</si>
  <si>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</si>
  <si>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</si>
  <si>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</si>
  <si>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</si>
  <si>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</si>
  <si>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</si>
  <si>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</si>
  <si>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</si>
  <si>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</si>
  <si>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</si>
  <si>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</si>
  <si>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</si>
  <si>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</si>
  <si>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</si>
  <si>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</si>
  <si>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</si>
  <si>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</si>
  <si>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</si>
  <si>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</si>
  <si>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</si>
  <si>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</si>
  <si>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</si>
  <si>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</si>
  <si>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</si>
  <si>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</si>
  <si>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</si>
  <si>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</si>
  <si>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</si>
  <si>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</si>
  <si>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</si>
  <si>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</si>
  <si>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</si>
  <si>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</si>
  <si>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</si>
  <si>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</si>
  <si>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</si>
  <si>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</si>
  <si>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</si>
  <si>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</si>
  <si>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</si>
  <si>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</si>
  <si>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</si>
  <si>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</si>
  <si>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</si>
  <si>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</si>
  <si>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</si>
  <si>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</si>
  <si>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</si>
  <si>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</si>
  <si>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</si>
  <si>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</si>
  <si>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</si>
  <si>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</si>
  <si>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</si>
  <si>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</si>
  <si>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</si>
  <si>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</si>
  <si>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</si>
  <si>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</si>
  <si>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</si>
  <si>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</si>
  <si>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</si>
  <si>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</si>
  <si>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</si>
  <si>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</si>
  <si>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</si>
  <si>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</si>
  <si>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</si>
  <si>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</si>
  <si>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</si>
  <si>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</si>
  <si>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</si>
  <si>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</si>
  <si>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</si>
  <si>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</si>
  <si>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</si>
  <si>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</si>
  <si>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</si>
  <si>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</si>
  <si>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</si>
  <si>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</si>
  <si>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</si>
  <si>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</si>
  <si>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</si>
  <si>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</si>
  <si>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</si>
  <si>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</si>
  <si>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</si>
  <si>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</si>
  <si>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</si>
  <si>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</si>
  <si>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</si>
  <si>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</si>
  <si>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</si>
  <si>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</si>
  <si>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</si>
  <si>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</si>
  <si>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</si>
  <si>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</si>
  <si>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</si>
  <si>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</si>
  <si>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</si>
  <si>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</si>
  <si>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</si>
  <si>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</si>
  <si>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</si>
  <si>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</si>
  <si>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</si>
  <si>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</si>
  <si>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</si>
  <si>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</si>
  <si>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</si>
  <si>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</si>
  <si>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</si>
  <si>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</si>
  <si>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</si>
  <si>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</si>
  <si>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</si>
  <si>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</si>
  <si>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</si>
  <si>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</si>
  <si>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</si>
  <si>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</si>
  <si>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</si>
  <si>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</si>
  <si>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</si>
  <si>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</si>
  <si>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</si>
  <si>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</si>
  <si>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</si>
  <si>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</si>
  <si>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</si>
  <si>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</si>
  <si>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</si>
  <si>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</si>
  <si>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</si>
  <si>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</si>
  <si>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</si>
  <si>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</si>
  <si>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</si>
  <si>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</si>
  <si>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</si>
  <si>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</si>
  <si>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</si>
  <si>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</si>
  <si>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</si>
  <si>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</si>
  <si>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</si>
  <si>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</si>
  <si>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</si>
  <si>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</si>
  <si>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</si>
  <si>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</si>
  <si>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</si>
  <si>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</si>
  <si>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</si>
  <si>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</si>
  <si>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</si>
  <si>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</si>
  <si>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</si>
  <si>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</si>
  <si>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</si>
  <si>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</si>
  <si>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</si>
  <si>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</si>
  <si>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</si>
  <si>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</si>
  <si>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</si>
  <si>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</si>
  <si>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</si>
  <si>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</si>
  <si>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</si>
  <si>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</si>
  <si>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</si>
  <si>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</si>
  <si>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</si>
  <si>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</si>
  <si>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</si>
  <si>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</si>
  <si>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</si>
  <si>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</si>
  <si>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</si>
  <si>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</si>
  <si>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</si>
  <si>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</si>
  <si>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</si>
  <si>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</si>
  <si>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</si>
  <si>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</si>
  <si>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</si>
  <si>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</si>
  <si>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</si>
  <si>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</si>
  <si>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</si>
  <si>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</si>
  <si>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</si>
  <si>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</si>
  <si>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</si>
  <si>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</si>
  <si>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</si>
  <si>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</si>
  <si>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</si>
  <si>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</si>
  <si>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</si>
  <si>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офіціант</t>
  </si>
  <si>
    <t>Постачання пари, гарячої води та кондиційованого повітря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</si>
  <si>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</si>
  <si>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</si>
  <si>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</si>
  <si>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</si>
  <si>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</si>
  <si>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</si>
  <si>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</si>
  <si>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</si>
  <si>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</si>
  <si>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</si>
  <si>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</si>
  <si>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</si>
  <si>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</si>
  <si>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</si>
  <si>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</si>
  <si>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</si>
  <si>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</si>
  <si>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</si>
  <si>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</si>
  <si>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</si>
  <si>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</si>
  <si>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</si>
  <si>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</si>
  <si>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</si>
  <si>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</si>
  <si>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</si>
  <si>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</si>
  <si>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</si>
  <si>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</si>
  <si>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</si>
  <si>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</si>
  <si>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</si>
  <si>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</si>
  <si>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</si>
  <si>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</si>
  <si>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</si>
  <si>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</si>
  <si>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</si>
  <si>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</si>
  <si>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</si>
  <si>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</si>
  <si>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</si>
  <si>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</si>
  <si>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</si>
  <si>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</si>
  <si>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</si>
  <si>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</si>
  <si>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</si>
  <si>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</si>
  <si>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</si>
  <si>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</si>
  <si>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</si>
  <si>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</si>
  <si>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</si>
  <si>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</si>
  <si>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</si>
  <si>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</si>
  <si>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</si>
  <si>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</si>
  <si>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</si>
  <si>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</si>
  <si>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</si>
  <si>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</si>
  <si>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</si>
  <si>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касир-операціоніст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</si>
  <si>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</si>
  <si>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</si>
  <si>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</si>
  <si>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</si>
  <si>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</si>
  <si>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</si>
  <si>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</si>
  <si>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</si>
  <si>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</si>
  <si>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</si>
  <si>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</si>
  <si>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</si>
  <si>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</si>
  <si>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</si>
  <si>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</si>
  <si>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</si>
  <si>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</si>
  <si>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</si>
  <si>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</si>
  <si>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</si>
  <si>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</si>
  <si>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</si>
  <si>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</si>
  <si>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</si>
  <si>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</si>
  <si>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</si>
  <si>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</si>
  <si>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</si>
  <si>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</si>
  <si>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</si>
  <si>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</si>
  <si>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</si>
  <si>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</si>
  <si>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</si>
  <si>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 xml:space="preserve"> опалювач</t>
  </si>
  <si>
    <t xml:space="preserve"> асистент вчителя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</si>
  <si>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</si>
  <si>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</si>
  <si>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</si>
  <si>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</si>
  <si>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</si>
  <si>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</si>
  <si>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</si>
  <si>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</si>
  <si>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</si>
  <si>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</si>
  <si>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 xml:space="preserve"> кондитер</t>
  </si>
  <si>
    <t xml:space="preserve"> агроном</t>
  </si>
  <si>
    <t xml:space="preserve"> складальник верху взуття</t>
  </si>
  <si>
    <t>Діяльність телефонних центрів</t>
  </si>
  <si>
    <t xml:space="preserve"> соціальний працівник</t>
  </si>
  <si>
    <t xml:space="preserve"> навідник</t>
  </si>
  <si>
    <t>Здійснено направлень безробітних для участі у суспільно корисних роботах, осіб</t>
  </si>
  <si>
    <t>Здійснено направлень безробітних для участі у суспільно корисних роботах</t>
  </si>
  <si>
    <t>Оптова торгівля зерном, необробленим тютюном, насінням і кормами для тварин</t>
  </si>
  <si>
    <t xml:space="preserve"> радіотелефоніст</t>
  </si>
  <si>
    <t>Виробництво взуття</t>
  </si>
  <si>
    <t>січень-грудень  2022 року</t>
  </si>
  <si>
    <t>січень-грудень  2023 року</t>
  </si>
  <si>
    <t>січень- грудень 2022 року</t>
  </si>
  <si>
    <t>січень -грудень 2023 року</t>
  </si>
  <si>
    <t>станом на 01.01.2023 р.</t>
  </si>
  <si>
    <t>станом на 01.01.2024 р.</t>
  </si>
  <si>
    <t>січень-грудень 2023 року</t>
  </si>
  <si>
    <t>станом на 1 січня 2024 року</t>
  </si>
  <si>
    <t xml:space="preserve"> інспектор з кадрів</t>
  </si>
  <si>
    <t>Надання послуг догляду із забезпеченням проживання для осіб похилого віку та інвалідів</t>
  </si>
  <si>
    <t xml:space="preserve"> слюсар із складання металевих конструкцій</t>
  </si>
  <si>
    <t>є найбільшою у січні-грудні 2023 року</t>
  </si>
  <si>
    <t>є найбільшою у  січні-грудні 2023 року</t>
  </si>
  <si>
    <t>Професії, по яких чисельність працевлаштованих безробітних жінок є найбільшою у  січні-грудні 2023 року</t>
  </si>
  <si>
    <t>Професії, по яких чисельність працевлаштованих безробітних чоловіків є найбільшою у  січні-грудні 2023 року</t>
  </si>
  <si>
    <t>у  січні-грудні 2022-2023 рр.</t>
  </si>
  <si>
    <t>січень-грудень 2022 року</t>
  </si>
  <si>
    <t>на 01.01.2023</t>
  </si>
  <si>
    <t>на 01.01.2024</t>
  </si>
  <si>
    <t>+940грн.</t>
  </si>
  <si>
    <t>у січні-грудні 2022 - 2023 рр.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</si>
  <si>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січні-грудні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</si>
  <si>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січні-грудні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</si>
  <si>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січні-грудні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</si>
</sst>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1" borderId="0" applyNumberFormat="0" applyBorder="0" applyAlignment="0" applyProtection="0"/>
    <xf numFmtId="0" fontId="60" fillId="8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6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2" borderId="0" applyNumberFormat="0" applyBorder="0" applyAlignment="0" applyProtection="0"/>
    <xf numFmtId="0" fontId="60" fillId="5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2" fillId="30" borderId="19" applyNumberFormat="0" applyAlignment="0" applyProtection="0"/>
    <xf numFmtId="0" fontId="62" fillId="61" borderId="19" applyNumberFormat="0" applyAlignment="0" applyProtection="0"/>
    <xf numFmtId="0" fontId="63" fillId="14" borderId="19" applyNumberFormat="0" applyAlignment="0" applyProtection="0"/>
    <xf numFmtId="0" fontId="64" fillId="58" borderId="20" applyNumberFormat="0" applyAlignment="0" applyProtection="0"/>
    <xf numFmtId="0" fontId="64" fillId="62" borderId="20" applyNumberFormat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1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19" applyNumberFormat="0" applyAlignment="0" applyProtection="0"/>
    <xf numFmtId="0" fontId="76" fillId="19" borderId="19" applyNumberFormat="0" applyAlignment="0" applyProtection="0"/>
    <xf numFmtId="0" fontId="76" fillId="31" borderId="19" applyNumberFormat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31" borderId="0" applyNumberFormat="0" applyBorder="0" applyAlignment="0" applyProtection="0"/>
    <xf numFmtId="0" fontId="79" fillId="63" borderId="0" applyNumberFormat="0" applyBorder="0" applyAlignment="0" applyProtection="0"/>
    <xf numFmtId="0" fontId="80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1" fillId="30" borderId="33" applyNumberFormat="0" applyAlignment="0" applyProtection="0"/>
    <xf numFmtId="0" fontId="81" fillId="61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76" fillId="25" borderId="19" applyNumberFormat="0" applyAlignment="0" applyProtection="0"/>
    <xf numFmtId="0" fontId="76" fillId="19" borderId="19" applyNumberFormat="0" applyAlignment="0" applyProtection="0"/>
    <xf numFmtId="0" fontId="76" fillId="19" borderId="19" applyNumberForma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19" fillId="0" borderId="0"/>
    <xf numFmtId="0" fontId="77" fillId="0" borderId="30" applyNumberFormat="0" applyFill="0" applyAlignment="0" applyProtection="0"/>
    <xf numFmtId="0" fontId="83" fillId="0" borderId="34" applyNumberFormat="0" applyFill="0" applyAlignment="0" applyProtection="0"/>
    <xf numFmtId="0" fontId="64" fillId="71" borderId="20" applyNumberFormat="0" applyAlignment="0" applyProtection="0"/>
    <xf numFmtId="0" fontId="64" fillId="62" borderId="20" applyNumberFormat="0" applyAlignment="0" applyProtection="0"/>
    <xf numFmtId="0" fontId="64" fillId="62" borderId="20" applyNumberFormat="0" applyAlignment="0" applyProtection="0"/>
    <xf numFmtId="0" fontId="82" fillId="0" borderId="0" applyNumberFormat="0" applyFill="0" applyBorder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19" fillId="0" borderId="0"/>
    <xf numFmtId="0" fontId="55" fillId="0" borderId="0"/>
    <xf numFmtId="0" fontId="20" fillId="0" borderId="0"/>
    <xf numFmtId="0" fontId="83" fillId="0" borderId="34" applyNumberFormat="0" applyFill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19" fillId="0" borderId="0"/>
    <xf numFmtId="0" fontId="7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6" fillId="13" borderId="0" applyNumberFormat="0" applyBorder="0" applyAlignment="0" applyProtection="0"/>
  </cellStyleXfs>
  <cellXfs count="483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0" fontId="27" fillId="0" borderId="6" xfId="12" applyFont="1" applyFill="1" applyBorder="1" applyAlignment="1">
      <alignment horizontal="center" vertical="center" wrapText="1"/>
    </xf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164" fontId="52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0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1" fillId="0" borderId="2" xfId="12" applyNumberFormat="1" applyFont="1" applyFill="1" applyBorder="1" applyAlignment="1">
      <alignment horizontal="center" vertical="center"/>
    </xf>
    <xf numFmtId="164" fontId="52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3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4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6" applyNumberFormat="1" applyFont="1" applyFill="1" applyBorder="1" applyAlignment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/>
      <protection locked="0"/>
    </xf>
    <xf numFmtId="164" fontId="56" fillId="2" borderId="0" xfId="5" applyNumberFormat="1" applyFont="1" applyFill="1" applyBorder="1" applyAlignment="1" applyProtection="1">
      <alignment horizontal="center" vertical="center"/>
      <protection locked="0"/>
    </xf>
    <xf numFmtId="165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</xf>
    <xf numFmtId="165" fontId="56" fillId="2" borderId="0" xfId="5" applyNumberFormat="1" applyFont="1" applyFill="1" applyBorder="1" applyAlignment="1" applyProtection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 wrapText="1"/>
    </xf>
    <xf numFmtId="164" fontId="57" fillId="2" borderId="0" xfId="5" applyNumberFormat="1" applyFont="1" applyFill="1" applyBorder="1" applyAlignment="1" applyProtection="1">
      <alignment horizontal="center" vertical="center"/>
      <protection locked="0"/>
    </xf>
    <xf numFmtId="3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6" applyNumberFormat="1" applyFont="1" applyFill="1" applyBorder="1" applyAlignment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/>
      <protection locked="0"/>
    </xf>
    <xf numFmtId="164" fontId="56" fillId="2" borderId="6" xfId="5" applyNumberFormat="1" applyFont="1" applyFill="1" applyBorder="1" applyAlignment="1" applyProtection="1">
      <alignment horizontal="center" vertical="center"/>
      <protection locked="0"/>
    </xf>
    <xf numFmtId="165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  <xf numFmtId="165" fontId="56" fillId="2" borderId="6" xfId="5" applyNumberFormat="1" applyFont="1" applyFill="1" applyBorder="1" applyAlignment="1" applyProtection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 wrapText="1"/>
    </xf>
    <xf numFmtId="164" fontId="57" fillId="2" borderId="6" xfId="5" applyNumberFormat="1" applyFont="1" applyFill="1" applyBorder="1" applyAlignment="1" applyProtection="1">
      <alignment horizontal="center" vertical="center"/>
      <protection locked="0"/>
    </xf>
    <xf numFmtId="3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56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164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56" fillId="2" borderId="2" xfId="5" applyNumberFormat="1" applyFont="1" applyFill="1" applyBorder="1" applyAlignment="1" applyProtection="1">
      <alignment horizontal="center" vertical="center" wrapText="1"/>
    </xf>
    <xf numFmtId="1" fontId="56" fillId="2" borderId="5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8" fillId="2" borderId="3" xfId="5" applyNumberFormat="1" applyFont="1" applyFill="1" applyBorder="1" applyAlignment="1" applyProtection="1">
      <alignment horizontal="center" vertical="center" wrapText="1"/>
    </xf>
    <xf numFmtId="1" fontId="58" fillId="2" borderId="4" xfId="5" applyNumberFormat="1" applyFont="1" applyFill="1" applyBorder="1" applyAlignment="1" applyProtection="1">
      <alignment horizontal="center" vertical="center" wrapText="1"/>
    </xf>
    <xf numFmtId="1" fontId="58" fillId="2" borderId="15" xfId="5" applyNumberFormat="1" applyFont="1" applyFill="1" applyBorder="1" applyAlignment="1" applyProtection="1">
      <alignment horizontal="center" vertical="center" wrapText="1"/>
    </xf>
    <xf numFmtId="1" fontId="58" fillId="2" borderId="2" xfId="5" applyNumberFormat="1" applyFont="1" applyFill="1" applyBorder="1" applyAlignment="1" applyProtection="1">
      <alignment horizontal="center" vertical="center" wrapText="1"/>
    </xf>
    <xf numFmtId="1" fontId="58" fillId="2" borderId="5" xfId="5" applyNumberFormat="1" applyFont="1" applyFill="1" applyBorder="1" applyAlignment="1" applyProtection="1">
      <alignment horizontal="center" vertical="center" wrapText="1"/>
    </xf>
    <xf numFmtId="1" fontId="59" fillId="2" borderId="6" xfId="5" applyNumberFormat="1" applyFont="1" applyFill="1" applyBorder="1" applyAlignment="1" applyProtection="1">
      <alignment horizontal="center" vertical="center" wrapText="1"/>
    </xf>
    <xf numFmtId="1" fontId="56" fillId="2" borderId="11" xfId="5" applyNumberFormat="1" applyFont="1" applyFill="1" applyBorder="1" applyAlignment="1" applyProtection="1">
      <alignment horizontal="center" vertical="center" wrapText="1"/>
    </xf>
    <xf numFmtId="1" fontId="56" fillId="2" borderId="12" xfId="5" applyNumberFormat="1" applyFont="1" applyFill="1" applyBorder="1" applyAlignment="1" applyProtection="1">
      <alignment horizontal="center" vertical="center" wrapText="1"/>
    </xf>
    <xf numFmtId="1" fontId="56" fillId="2" borderId="13" xfId="5" applyNumberFormat="1" applyFont="1" applyFill="1" applyBorder="1" applyAlignment="1" applyProtection="1">
      <alignment horizontal="center" vertical="center" wrapText="1"/>
    </xf>
    <xf numFmtId="1" fontId="56" fillId="2" borderId="10" xfId="5" applyNumberFormat="1" applyFont="1" applyFill="1" applyBorder="1" applyAlignment="1" applyProtection="1">
      <alignment horizontal="center" vertical="center" wrapText="1"/>
    </xf>
    <xf numFmtId="1" fontId="56" fillId="2" borderId="1" xfId="5" applyNumberFormat="1" applyFont="1" applyFill="1" applyBorder="1" applyAlignment="1" applyProtection="1">
      <alignment horizontal="center" vertical="center" wrapText="1"/>
    </xf>
    <xf numFmtId="1" fontId="56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1" fontId="58" fillId="2" borderId="0" xfId="5" applyNumberFormat="1" applyFont="1" applyFill="1" applyBorder="1" applyProtection="1"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L11" sqref="L11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59" t="s">
        <v>11</v>
      </c>
      <c r="B2" s="359"/>
      <c r="C2" s="359"/>
      <c r="D2" s="359"/>
      <c r="E2" s="359"/>
      <c r="F2" s="359"/>
    </row>
    <row r="3" spans="1:12" s="18" customFormat="1" ht="22.5" customHeight="1" x14ac:dyDescent="0.25">
      <c r="A3" s="359" t="s">
        <v>12</v>
      </c>
      <c r="B3" s="359"/>
      <c r="C3" s="359"/>
      <c r="D3" s="359"/>
      <c r="E3" s="359"/>
      <c r="F3" s="359"/>
    </row>
    <row r="4" spans="1:12" s="18" customFormat="1" ht="22.5" customHeight="1" x14ac:dyDescent="0.25">
      <c r="A4" s="171"/>
      <c r="B4" s="359" t="s">
        <v>140</v>
      </c>
      <c r="C4" s="359"/>
      <c r="D4" s="359"/>
      <c r="E4" s="359"/>
      <c r="F4" s="359"/>
    </row>
    <row r="5" spans="1:12" s="18" customFormat="1" ht="22.5" x14ac:dyDescent="0.25">
      <c r="A5" s="19"/>
      <c r="B5" s="360" t="s">
        <v>138</v>
      </c>
      <c r="C5" s="360"/>
      <c r="D5" s="360"/>
      <c r="E5" s="360"/>
      <c r="F5" s="360"/>
    </row>
    <row r="6" spans="1:12" s="18" customFormat="1" ht="17.45" customHeight="1" x14ac:dyDescent="0.25">
      <c r="A6" s="19"/>
      <c r="B6" s="361" t="s">
        <v>13</v>
      </c>
      <c r="C6" s="361"/>
      <c r="D6" s="361"/>
      <c r="E6" s="361"/>
      <c r="F6" s="361"/>
    </row>
    <row r="7" spans="1:12" s="18" customFormat="1" ht="17.45" customHeight="1" x14ac:dyDescent="0.25">
      <c r="A7" s="19"/>
      <c r="B7" s="361" t="s">
        <v>14</v>
      </c>
      <c r="C7" s="361"/>
      <c r="D7" s="361"/>
      <c r="E7" s="361"/>
      <c r="F7" s="361"/>
    </row>
    <row r="8" spans="1:12" s="18" customFormat="1" ht="16.5" customHeight="1" x14ac:dyDescent="0.25">
      <c r="A8" s="19"/>
      <c r="B8" s="19"/>
      <c r="C8" s="272"/>
      <c r="F8" s="35" t="s">
        <v>134</v>
      </c>
    </row>
    <row r="9" spans="1:12" s="21" customFormat="1" ht="24.75" customHeight="1" x14ac:dyDescent="0.25">
      <c r="A9" s="20"/>
      <c r="B9" s="362"/>
      <c r="C9" s="363" t="s">
        <v>362</v>
      </c>
      <c r="D9" s="363" t="s">
        <v>363</v>
      </c>
      <c r="E9" s="357" t="s">
        <v>16</v>
      </c>
      <c r="F9" s="358"/>
    </row>
    <row r="10" spans="1:12" s="21" customFormat="1" ht="32.25" customHeight="1" x14ac:dyDescent="0.25">
      <c r="A10" s="20"/>
      <c r="B10" s="362"/>
      <c r="C10" s="363"/>
      <c r="D10" s="363"/>
      <c r="E10" s="271" t="s">
        <v>2</v>
      </c>
      <c r="F10" s="273" t="s">
        <v>305</v>
      </c>
    </row>
    <row r="11" spans="1:12" s="22" customFormat="1" ht="27.75" customHeight="1" x14ac:dyDescent="0.25">
      <c r="B11" s="191" t="s">
        <v>139</v>
      </c>
      <c r="C11" s="23">
        <f>SUM(C12:C15)</f>
        <v>5892</v>
      </c>
      <c r="D11" s="23">
        <f>SUM(D12:D15)</f>
        <v>2330</v>
      </c>
      <c r="E11" s="275">
        <f>D11/C11*100</f>
        <v>39.545145960624581</v>
      </c>
      <c r="F11" s="276">
        <f>D11-C11</f>
        <v>-3562</v>
      </c>
      <c r="G11" s="24"/>
      <c r="H11" s="24"/>
      <c r="J11" s="25"/>
      <c r="L11" s="25"/>
    </row>
    <row r="12" spans="1:12" s="26" customFormat="1" ht="19.899999999999999" customHeight="1" x14ac:dyDescent="0.25">
      <c r="B12" s="176" t="s">
        <v>258</v>
      </c>
      <c r="C12" s="274">
        <v>4084</v>
      </c>
      <c r="D12" s="156">
        <v>990</v>
      </c>
      <c r="E12" s="275">
        <f t="shared" ref="E12:E15" si="0">D12/C12*100</f>
        <v>24.240940254652301</v>
      </c>
      <c r="F12" s="276">
        <f t="shared" ref="F12:F15" si="1">D12-C12</f>
        <v>-3094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76" t="s">
        <v>261</v>
      </c>
      <c r="C13" s="274">
        <v>965</v>
      </c>
      <c r="D13" s="156">
        <v>618</v>
      </c>
      <c r="E13" s="275">
        <f t="shared" si="0"/>
        <v>64.041450777202073</v>
      </c>
      <c r="F13" s="276">
        <f t="shared" si="1"/>
        <v>-347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76" t="s">
        <v>259</v>
      </c>
      <c r="C14" s="274">
        <v>278</v>
      </c>
      <c r="D14" s="156">
        <v>137</v>
      </c>
      <c r="E14" s="275">
        <f t="shared" si="0"/>
        <v>49.280575539568346</v>
      </c>
      <c r="F14" s="276">
        <f t="shared" si="1"/>
        <v>-141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76" t="s">
        <v>260</v>
      </c>
      <c r="C15" s="274">
        <v>565</v>
      </c>
      <c r="D15" s="156">
        <v>585</v>
      </c>
      <c r="E15" s="275">
        <f t="shared" si="0"/>
        <v>103.53982300884957</v>
      </c>
      <c r="F15" s="276">
        <f t="shared" si="1"/>
        <v>20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C18" sqref="C18"/>
    </sheetView>
  </sheetViews>
  <sheetFormatPr defaultColWidth="8.85546875" defaultRowHeight="12.75" x14ac:dyDescent="0.2"/>
  <cols>
    <col min="1" max="1" width="53.710937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69" t="s">
        <v>326</v>
      </c>
      <c r="B1" s="369"/>
      <c r="C1" s="369"/>
      <c r="D1" s="369"/>
      <c r="E1" s="369"/>
      <c r="F1" s="369"/>
      <c r="G1" s="369"/>
      <c r="H1" s="369"/>
      <c r="I1" s="369"/>
      <c r="J1" s="196"/>
    </row>
    <row r="2" spans="1:12" s="47" customFormat="1" ht="22.5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  <c r="J2" s="196"/>
    </row>
    <row r="3" spans="1:12" s="47" customFormat="1" ht="19.5" customHeight="1" x14ac:dyDescent="0.3">
      <c r="A3" s="385" t="s">
        <v>79</v>
      </c>
      <c r="B3" s="385"/>
      <c r="C3" s="385"/>
      <c r="D3" s="385"/>
      <c r="E3" s="385"/>
      <c r="F3" s="385"/>
      <c r="G3" s="385"/>
      <c r="H3" s="385"/>
      <c r="I3" s="385"/>
      <c r="J3" s="197"/>
    </row>
    <row r="4" spans="1:12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2" s="50" customFormat="1" ht="25.5" customHeight="1" x14ac:dyDescent="0.2">
      <c r="A5" s="386"/>
      <c r="B5" s="387" t="s">
        <v>368</v>
      </c>
      <c r="C5" s="388"/>
      <c r="D5" s="388"/>
      <c r="E5" s="389"/>
      <c r="F5" s="390" t="s">
        <v>367</v>
      </c>
      <c r="G5" s="391"/>
      <c r="H5" s="391"/>
      <c r="I5" s="392"/>
    </row>
    <row r="6" spans="1:12" s="50" customFormat="1" ht="63" customHeight="1" x14ac:dyDescent="0.2">
      <c r="A6" s="386"/>
      <c r="B6" s="199" t="s">
        <v>161</v>
      </c>
      <c r="C6" s="199" t="s">
        <v>337</v>
      </c>
      <c r="D6" s="199" t="s">
        <v>162</v>
      </c>
      <c r="E6" s="199" t="s">
        <v>337</v>
      </c>
      <c r="F6" s="199" t="s">
        <v>161</v>
      </c>
      <c r="G6" s="199" t="s">
        <v>337</v>
      </c>
      <c r="H6" s="199" t="s">
        <v>162</v>
      </c>
      <c r="I6" s="199" t="s">
        <v>337</v>
      </c>
    </row>
    <row r="7" spans="1:12" s="51" customFormat="1" ht="28.5" customHeight="1" x14ac:dyDescent="0.25">
      <c r="A7" s="200" t="s">
        <v>163</v>
      </c>
      <c r="B7" s="192">
        <v>17669</v>
      </c>
      <c r="C7" s="201">
        <f>B7/'9'!C5*100</f>
        <v>73.571785476349106</v>
      </c>
      <c r="D7" s="192">
        <f>'9'!C5-'10'!B7</f>
        <v>6347</v>
      </c>
      <c r="E7" s="202">
        <f>'10'!D7/'9'!C5*100</f>
        <v>26.428214523650901</v>
      </c>
      <c r="F7" s="192">
        <v>3704</v>
      </c>
      <c r="G7" s="201">
        <f>F7/'9'!F5*100</f>
        <v>78.541136556403728</v>
      </c>
      <c r="H7" s="192">
        <f>'9'!F5-'10'!F7</f>
        <v>1012</v>
      </c>
      <c r="I7" s="202">
        <f>H7/'9'!F5*100</f>
        <v>21.458863443596268</v>
      </c>
      <c r="K7" s="203"/>
    </row>
    <row r="8" spans="1:12" s="51" customFormat="1" ht="28.5" customHeight="1" x14ac:dyDescent="0.25">
      <c r="A8" s="204" t="s">
        <v>80</v>
      </c>
      <c r="B8" s="192">
        <f>SUM(B10:B28)</f>
        <v>14471</v>
      </c>
      <c r="C8" s="201">
        <f>B8/'9'!C6*100</f>
        <v>72.967930617184351</v>
      </c>
      <c r="D8" s="192">
        <f>SUM(D10:D28)</f>
        <v>5361</v>
      </c>
      <c r="E8" s="202">
        <f>'10'!D8/'9'!C6*100</f>
        <v>27.032069382815649</v>
      </c>
      <c r="F8" s="192">
        <f>SUM(F10:F28)</f>
        <v>2833</v>
      </c>
      <c r="G8" s="201">
        <f>F8/'9'!F6*100</f>
        <v>76.858383071079757</v>
      </c>
      <c r="H8" s="192">
        <f>SUM(H10:H28)</f>
        <v>853</v>
      </c>
      <c r="I8" s="202">
        <f>H8/'9'!F6*100</f>
        <v>23.141616928920239</v>
      </c>
    </row>
    <row r="9" spans="1:12" s="51" customFormat="1" ht="15.75" x14ac:dyDescent="0.25">
      <c r="A9" s="205" t="s">
        <v>19</v>
      </c>
      <c r="B9" s="139"/>
      <c r="C9" s="206"/>
      <c r="D9" s="139"/>
      <c r="E9" s="207"/>
      <c r="F9" s="208"/>
      <c r="G9" s="209"/>
      <c r="H9" s="208"/>
      <c r="I9" s="207"/>
    </row>
    <row r="10" spans="1:12" ht="15.75" x14ac:dyDescent="0.2">
      <c r="A10" s="210" t="s">
        <v>20</v>
      </c>
      <c r="B10" s="211">
        <v>2061</v>
      </c>
      <c r="C10" s="212">
        <f>B10/'9'!C8*100</f>
        <v>68.426294820717132</v>
      </c>
      <c r="D10" s="213">
        <f>'9'!C8-'10'!B10</f>
        <v>951</v>
      </c>
      <c r="E10" s="214">
        <f>'10'!D10/'9'!C8*100</f>
        <v>31.573705179282868</v>
      </c>
      <c r="F10" s="211">
        <v>542</v>
      </c>
      <c r="G10" s="215">
        <f>F10/'9'!F8*100</f>
        <v>76.879432624113477</v>
      </c>
      <c r="H10" s="213">
        <f>'9'!F8-'10'!F10</f>
        <v>163</v>
      </c>
      <c r="I10" s="214">
        <f>H10/'9'!F8*100</f>
        <v>23.120567375886523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139</v>
      </c>
      <c r="C11" s="212">
        <f>B11/'9'!C9*100</f>
        <v>50.545454545454547</v>
      </c>
      <c r="D11" s="213">
        <f>'9'!C9-'10'!B11</f>
        <v>136</v>
      </c>
      <c r="E11" s="214">
        <f>'10'!D11/'9'!C9*100</f>
        <v>49.454545454545453</v>
      </c>
      <c r="F11" s="57">
        <v>18</v>
      </c>
      <c r="G11" s="215">
        <f>F11/'9'!F9*100</f>
        <v>56.25</v>
      </c>
      <c r="H11" s="213">
        <f>'9'!F9-'10'!F11</f>
        <v>14</v>
      </c>
      <c r="I11" s="214">
        <f>H11/'9'!F9*100</f>
        <v>43.75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2022</v>
      </c>
      <c r="C12" s="212">
        <f>B12/'9'!C10*100</f>
        <v>69.796341042457712</v>
      </c>
      <c r="D12" s="213">
        <f>'9'!C10-'10'!B12</f>
        <v>875</v>
      </c>
      <c r="E12" s="214">
        <f>'10'!D12/'9'!C10*100</f>
        <v>30.203658957542284</v>
      </c>
      <c r="F12" s="57">
        <v>335</v>
      </c>
      <c r="G12" s="215">
        <f>F12/'9'!F10*100</f>
        <v>75.11210762331838</v>
      </c>
      <c r="H12" s="213">
        <f>'9'!F10-'10'!F12</f>
        <v>111</v>
      </c>
      <c r="I12" s="214">
        <f>H12/'9'!F10*100</f>
        <v>24.887892376681613</v>
      </c>
      <c r="J12" s="60"/>
      <c r="K12" s="63"/>
      <c r="L12" s="63"/>
    </row>
    <row r="13" spans="1:12" ht="31.5" x14ac:dyDescent="0.2">
      <c r="A13" s="56" t="s">
        <v>23</v>
      </c>
      <c r="B13" s="57">
        <v>319</v>
      </c>
      <c r="C13" s="212">
        <f>B13/'9'!C11*100</f>
        <v>64.837398373983731</v>
      </c>
      <c r="D13" s="213">
        <f>'9'!C11-'10'!B13</f>
        <v>173</v>
      </c>
      <c r="E13" s="214">
        <f>'10'!D13/'9'!C11*100</f>
        <v>35.162601626016261</v>
      </c>
      <c r="F13" s="57">
        <v>38</v>
      </c>
      <c r="G13" s="215">
        <f>F13/'9'!F11*100</f>
        <v>64.406779661016941</v>
      </c>
      <c r="H13" s="213">
        <f>'9'!F11-'10'!F13</f>
        <v>21</v>
      </c>
      <c r="I13" s="214">
        <f>H13/'9'!F11*100</f>
        <v>35.593220338983052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134</v>
      </c>
      <c r="C14" s="212">
        <f>B14/'9'!C12*100</f>
        <v>52.549019607843142</v>
      </c>
      <c r="D14" s="213">
        <f>'9'!C12-'10'!B14</f>
        <v>121</v>
      </c>
      <c r="E14" s="214">
        <f>'10'!D14/'9'!C12*100</f>
        <v>47.450980392156858</v>
      </c>
      <c r="F14" s="57">
        <v>23</v>
      </c>
      <c r="G14" s="215">
        <f>F14/'9'!F12*100</f>
        <v>40.350877192982452</v>
      </c>
      <c r="H14" s="213">
        <f>'9'!F12-'10'!F14</f>
        <v>34</v>
      </c>
      <c r="I14" s="214">
        <f>H14/'9'!F12*100</f>
        <v>59.649122807017541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169</v>
      </c>
      <c r="C15" s="212">
        <f>B15/'9'!C13*100</f>
        <v>28.499156829679595</v>
      </c>
      <c r="D15" s="213">
        <f>'9'!C13-'10'!B15</f>
        <v>424</v>
      </c>
      <c r="E15" s="214">
        <f>'10'!D15/'9'!C13*100</f>
        <v>71.500843170320408</v>
      </c>
      <c r="F15" s="57">
        <v>31</v>
      </c>
      <c r="G15" s="215">
        <f>F15/'9'!F13*100</f>
        <v>43.055555555555557</v>
      </c>
      <c r="H15" s="213">
        <f>'9'!F13-'10'!F15</f>
        <v>41</v>
      </c>
      <c r="I15" s="214">
        <f>H15/'9'!F13*100</f>
        <v>56.944444444444443</v>
      </c>
      <c r="J15" s="60"/>
      <c r="K15" s="63"/>
      <c r="L15" s="63"/>
    </row>
    <row r="16" spans="1:12" ht="31.5" x14ac:dyDescent="0.2">
      <c r="A16" s="56" t="s">
        <v>26</v>
      </c>
      <c r="B16" s="57">
        <v>2972</v>
      </c>
      <c r="C16" s="212">
        <f>B16/'9'!C14*100</f>
        <v>84.575981787137167</v>
      </c>
      <c r="D16" s="213">
        <f>'9'!C14-'10'!B16</f>
        <v>542</v>
      </c>
      <c r="E16" s="214">
        <f>'10'!D16/'9'!C14*100</f>
        <v>15.424018212862833</v>
      </c>
      <c r="F16" s="57">
        <v>505</v>
      </c>
      <c r="G16" s="215">
        <f>F16/'9'!F14*100</f>
        <v>90.664272890484739</v>
      </c>
      <c r="H16" s="213">
        <f>'9'!F14-'10'!F16</f>
        <v>52</v>
      </c>
      <c r="I16" s="214">
        <f>H16/'9'!F14*100</f>
        <v>9.3357271095152594</v>
      </c>
      <c r="J16" s="60"/>
      <c r="K16" s="63"/>
      <c r="L16" s="63"/>
    </row>
    <row r="17" spans="1:12" ht="31.5" x14ac:dyDescent="0.2">
      <c r="A17" s="56" t="s">
        <v>27</v>
      </c>
      <c r="B17" s="57">
        <v>1251</v>
      </c>
      <c r="C17" s="212">
        <f>B17/'9'!C15*100</f>
        <v>80.295250320924254</v>
      </c>
      <c r="D17" s="213">
        <f>'9'!C15-'10'!B17</f>
        <v>307</v>
      </c>
      <c r="E17" s="214">
        <f>'10'!D17/'9'!C15*100</f>
        <v>19.704749679075739</v>
      </c>
      <c r="F17" s="57">
        <v>285</v>
      </c>
      <c r="G17" s="215">
        <f>F17/'9'!F15*100</f>
        <v>83.333333333333343</v>
      </c>
      <c r="H17" s="213">
        <f>'9'!F15-'10'!F17</f>
        <v>57</v>
      </c>
      <c r="I17" s="214">
        <f>H17/'9'!F15*100</f>
        <v>16.666666666666664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330</v>
      </c>
      <c r="C18" s="212">
        <f>B18/'9'!C16*100</f>
        <v>92.436974789915965</v>
      </c>
      <c r="D18" s="213">
        <f>'9'!C16-'10'!B18</f>
        <v>27</v>
      </c>
      <c r="E18" s="214">
        <f>'10'!D18/'9'!C16*100</f>
        <v>7.5630252100840334</v>
      </c>
      <c r="F18" s="57">
        <v>56</v>
      </c>
      <c r="G18" s="215">
        <f>F18/'9'!F16*100</f>
        <v>94.915254237288138</v>
      </c>
      <c r="H18" s="213">
        <f>'9'!F16-'10'!F18</f>
        <v>3</v>
      </c>
      <c r="I18" s="214">
        <f>H18/'9'!F16*100</f>
        <v>5.0847457627118651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135</v>
      </c>
      <c r="C19" s="212">
        <f>B19/'9'!C17*100</f>
        <v>75</v>
      </c>
      <c r="D19" s="213">
        <f>'9'!C17-'10'!B19</f>
        <v>45</v>
      </c>
      <c r="E19" s="214">
        <f>'10'!D19/'9'!C17*100</f>
        <v>25</v>
      </c>
      <c r="F19" s="57">
        <v>25</v>
      </c>
      <c r="G19" s="215">
        <f>F19/'9'!F17*100</f>
        <v>80.645161290322577</v>
      </c>
      <c r="H19" s="213">
        <f>'9'!F17-'10'!F19</f>
        <v>6</v>
      </c>
      <c r="I19" s="214">
        <f>H19/'9'!F17*100</f>
        <v>19.35483870967742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362</v>
      </c>
      <c r="C20" s="212">
        <f>B20/'9'!C18*100</f>
        <v>92.111959287531803</v>
      </c>
      <c r="D20" s="213">
        <f>'9'!C18-'10'!B20</f>
        <v>31</v>
      </c>
      <c r="E20" s="214">
        <f>'10'!D20/'9'!C18*100</f>
        <v>7.888040712468193</v>
      </c>
      <c r="F20" s="57">
        <v>38</v>
      </c>
      <c r="G20" s="215">
        <f>F20/'9'!F18*100</f>
        <v>100</v>
      </c>
      <c r="H20" s="213">
        <f>'9'!F18-'10'!F20</f>
        <v>0</v>
      </c>
      <c r="I20" s="214">
        <f>H20/'9'!F18*100</f>
        <v>0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83</v>
      </c>
      <c r="C21" s="212">
        <f>B21/'9'!C19*100</f>
        <v>69.166666666666671</v>
      </c>
      <c r="D21" s="213">
        <f>'9'!C19-'10'!B21</f>
        <v>37</v>
      </c>
      <c r="E21" s="214">
        <f>'10'!D21/'9'!C19*100</f>
        <v>30.833333333333336</v>
      </c>
      <c r="F21" s="57">
        <v>15</v>
      </c>
      <c r="G21" s="215">
        <f>F21/'9'!F19*100</f>
        <v>83.333333333333343</v>
      </c>
      <c r="H21" s="213">
        <f>'9'!F19-'10'!F21</f>
        <v>3</v>
      </c>
      <c r="I21" s="214">
        <f>H21/'9'!F19*100</f>
        <v>16.666666666666664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291</v>
      </c>
      <c r="C22" s="212">
        <f>B22/'9'!C20*100</f>
        <v>76.781002638522423</v>
      </c>
      <c r="D22" s="213">
        <f>'9'!C20-'10'!B22</f>
        <v>88</v>
      </c>
      <c r="E22" s="214">
        <f>'10'!D22/'9'!C20*100</f>
        <v>23.218997361477573</v>
      </c>
      <c r="F22" s="57">
        <v>45</v>
      </c>
      <c r="G22" s="215">
        <f>F22/'9'!F20*100</f>
        <v>86.538461538461547</v>
      </c>
      <c r="H22" s="213">
        <f>'9'!F20-'10'!F22</f>
        <v>7</v>
      </c>
      <c r="I22" s="214">
        <f>H22/'9'!F20*100</f>
        <v>13.461538461538462</v>
      </c>
      <c r="J22" s="60"/>
      <c r="K22" s="63"/>
      <c r="L22" s="63"/>
    </row>
    <row r="23" spans="1:12" ht="31.5" x14ac:dyDescent="0.2">
      <c r="A23" s="56" t="s">
        <v>33</v>
      </c>
      <c r="B23" s="57">
        <v>364</v>
      </c>
      <c r="C23" s="212">
        <f>B23/'9'!C21*100</f>
        <v>61.904761904761905</v>
      </c>
      <c r="D23" s="213">
        <f>'9'!C21-'10'!B23</f>
        <v>224</v>
      </c>
      <c r="E23" s="214">
        <f>'10'!D23/'9'!C21*100</f>
        <v>38.095238095238095</v>
      </c>
      <c r="F23" s="57">
        <v>84</v>
      </c>
      <c r="G23" s="215">
        <f>F23/'9'!F21*100</f>
        <v>74.336283185840713</v>
      </c>
      <c r="H23" s="213">
        <f>'9'!F21-'10'!F23</f>
        <v>29</v>
      </c>
      <c r="I23" s="214">
        <f>H23/'9'!F21*100</f>
        <v>25.663716814159294</v>
      </c>
      <c r="J23" s="60"/>
      <c r="K23" s="63"/>
      <c r="L23" s="63"/>
    </row>
    <row r="24" spans="1:12" ht="31.5" x14ac:dyDescent="0.2">
      <c r="A24" s="56" t="s">
        <v>34</v>
      </c>
      <c r="B24" s="57">
        <v>1953</v>
      </c>
      <c r="C24" s="212">
        <f>B24/'9'!C22*100</f>
        <v>64.285714285714292</v>
      </c>
      <c r="D24" s="213">
        <f>'9'!C22-'10'!B24</f>
        <v>1085</v>
      </c>
      <c r="E24" s="214">
        <f>'10'!D24/'9'!C22*100</f>
        <v>35.714285714285715</v>
      </c>
      <c r="F24" s="57">
        <v>443</v>
      </c>
      <c r="G24" s="215">
        <f>F24/'9'!F22*100</f>
        <v>61.613351877607791</v>
      </c>
      <c r="H24" s="213">
        <f>'9'!F22-'10'!F24</f>
        <v>276</v>
      </c>
      <c r="I24" s="214">
        <f>H24/'9'!F22*100</f>
        <v>38.386648122392216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597</v>
      </c>
      <c r="C25" s="212">
        <f>B25/'9'!C23*100</f>
        <v>84.08450704225352</v>
      </c>
      <c r="D25" s="213">
        <f>'9'!C23-'10'!B25</f>
        <v>113</v>
      </c>
      <c r="E25" s="214">
        <f>'10'!D25/'9'!C23*100</f>
        <v>15.91549295774648</v>
      </c>
      <c r="F25" s="57">
        <v>122</v>
      </c>
      <c r="G25" s="215">
        <f>F25/'9'!F23*100</f>
        <v>90.370370370370367</v>
      </c>
      <c r="H25" s="213">
        <f>'9'!F23-'10'!F25</f>
        <v>13</v>
      </c>
      <c r="I25" s="214">
        <f>H25/'9'!F23*100</f>
        <v>9.6296296296296298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1137</v>
      </c>
      <c r="C26" s="212">
        <f>B26/'9'!C24*100</f>
        <v>89.598108747044918</v>
      </c>
      <c r="D26" s="213">
        <f>'9'!C24-'10'!B26</f>
        <v>132</v>
      </c>
      <c r="E26" s="214">
        <f>'10'!D26/'9'!C24*100</f>
        <v>10.401891252955082</v>
      </c>
      <c r="F26" s="57">
        <v>195</v>
      </c>
      <c r="G26" s="215">
        <f>F26/'9'!F24*100</f>
        <v>92.857142857142861</v>
      </c>
      <c r="H26" s="213">
        <f>'9'!F24-'10'!F26</f>
        <v>15</v>
      </c>
      <c r="I26" s="214">
        <f>H26/'9'!F24*100</f>
        <v>7.1428571428571423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69</v>
      </c>
      <c r="C27" s="212">
        <f>B27/'9'!C25*100</f>
        <v>78.409090909090907</v>
      </c>
      <c r="D27" s="213">
        <f>'9'!C25-'10'!B27</f>
        <v>19</v>
      </c>
      <c r="E27" s="214">
        <f>'10'!D27/'9'!C25*100</f>
        <v>21.59090909090909</v>
      </c>
      <c r="F27" s="57">
        <v>17</v>
      </c>
      <c r="G27" s="215">
        <f>F27/'9'!F25*100</f>
        <v>80.952380952380949</v>
      </c>
      <c r="H27" s="213">
        <f>'9'!F25-'10'!F27</f>
        <v>4</v>
      </c>
      <c r="I27" s="214">
        <f>H27/'9'!F25*100</f>
        <v>19.047619047619047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83</v>
      </c>
      <c r="C28" s="212">
        <f>B28/'9'!C26*100</f>
        <v>72.807017543859658</v>
      </c>
      <c r="D28" s="213">
        <f>'9'!C26-'10'!B28</f>
        <v>31</v>
      </c>
      <c r="E28" s="214">
        <f>'10'!D28/'9'!C26*100</f>
        <v>27.192982456140353</v>
      </c>
      <c r="F28" s="57">
        <v>16</v>
      </c>
      <c r="G28" s="215">
        <f>F28/'9'!F26*100</f>
        <v>80</v>
      </c>
      <c r="H28" s="213">
        <f>'9'!F26-'10'!F28</f>
        <v>4</v>
      </c>
      <c r="I28" s="214">
        <f>H28/'9'!F26*100</f>
        <v>20</v>
      </c>
      <c r="J28" s="60"/>
      <c r="K28" s="63"/>
      <c r="L28" s="63"/>
    </row>
    <row r="29" spans="1:12" x14ac:dyDescent="0.2">
      <c r="A29" s="65"/>
      <c r="B29" s="133"/>
      <c r="C29" s="133"/>
      <c r="D29" s="133"/>
      <c r="E29" s="133"/>
      <c r="F29" s="133"/>
      <c r="G29" s="133"/>
      <c r="H29" s="133"/>
      <c r="I29" s="133"/>
    </row>
    <row r="30" spans="1:12" x14ac:dyDescent="0.2">
      <c r="A30" s="65"/>
      <c r="B30" s="133"/>
      <c r="C30" s="133"/>
      <c r="D30" s="217"/>
      <c r="E30" s="217"/>
      <c r="F30" s="133"/>
      <c r="G30" s="133"/>
      <c r="H30" s="133"/>
      <c r="I30" s="133"/>
    </row>
    <row r="31" spans="1:12" x14ac:dyDescent="0.2">
      <c r="A31" s="65"/>
      <c r="B31" s="133"/>
      <c r="C31" s="133"/>
      <c r="D31" s="133"/>
      <c r="E31" s="133"/>
      <c r="F31" s="133"/>
      <c r="G31" s="133"/>
      <c r="H31" s="133"/>
      <c r="I31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H11" sqref="H11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84" t="s">
        <v>327</v>
      </c>
      <c r="B1" s="384"/>
      <c r="C1" s="384"/>
      <c r="D1" s="384"/>
      <c r="E1" s="384"/>
      <c r="F1" s="384"/>
      <c r="G1" s="384"/>
      <c r="I1" s="79"/>
    </row>
    <row r="2" spans="1:15" s="47" customFormat="1" ht="22.5" customHeight="1" x14ac:dyDescent="0.3">
      <c r="A2" s="393" t="s">
        <v>82</v>
      </c>
      <c r="B2" s="393"/>
      <c r="C2" s="393"/>
      <c r="D2" s="393"/>
      <c r="E2" s="393"/>
      <c r="F2" s="393"/>
      <c r="G2" s="393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31"/>
      <c r="B4" s="248" t="s">
        <v>364</v>
      </c>
      <c r="C4" s="248" t="s">
        <v>365</v>
      </c>
      <c r="D4" s="99" t="s">
        <v>52</v>
      </c>
      <c r="E4" s="236" t="s">
        <v>366</v>
      </c>
      <c r="F4" s="236" t="s">
        <v>367</v>
      </c>
      <c r="G4" s="99" t="s">
        <v>52</v>
      </c>
    </row>
    <row r="5" spans="1:15" s="70" customFormat="1" ht="31.5" customHeight="1" x14ac:dyDescent="0.3">
      <c r="A5" s="81" t="s">
        <v>83</v>
      </c>
      <c r="B5" s="86">
        <f>SUM(B6:B29)</f>
        <v>6375</v>
      </c>
      <c r="C5" s="86">
        <f>SUM(C6:C29)</f>
        <v>2897</v>
      </c>
      <c r="D5" s="146">
        <f>ROUND(C5/B5*100,1)</f>
        <v>45.4</v>
      </c>
      <c r="E5" s="86">
        <f>SUM(E6:E29)</f>
        <v>1041</v>
      </c>
      <c r="F5" s="86">
        <f>SUM(F6:F29)</f>
        <v>446</v>
      </c>
      <c r="G5" s="146">
        <f>ROUND(F5/E5*100,1)</f>
        <v>42.8</v>
      </c>
      <c r="I5" s="80"/>
      <c r="J5" s="87"/>
      <c r="K5" s="87"/>
      <c r="L5" s="88"/>
      <c r="M5" s="88"/>
      <c r="N5" s="88"/>
      <c r="O5" s="88"/>
    </row>
    <row r="6" spans="1:15" ht="20.100000000000001" customHeight="1" x14ac:dyDescent="0.2">
      <c r="A6" s="56" t="s">
        <v>54</v>
      </c>
      <c r="B6" s="57">
        <v>2560</v>
      </c>
      <c r="C6" s="58">
        <v>1477</v>
      </c>
      <c r="D6" s="146">
        <f t="shared" ref="D6:D29" si="0">ROUND(C6/B6*100,1)</f>
        <v>57.7</v>
      </c>
      <c r="E6" s="57">
        <v>453</v>
      </c>
      <c r="F6" s="58">
        <v>239</v>
      </c>
      <c r="G6" s="146">
        <f t="shared" ref="G6:G29" si="1">ROUND(F6/E6*100,1)</f>
        <v>52.8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157</v>
      </c>
      <c r="C7" s="58">
        <v>87</v>
      </c>
      <c r="D7" s="146">
        <f t="shared" si="0"/>
        <v>55.4</v>
      </c>
      <c r="E7" s="57">
        <v>26</v>
      </c>
      <c r="F7" s="58">
        <v>16</v>
      </c>
      <c r="G7" s="146">
        <f t="shared" si="1"/>
        <v>61.5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46">
        <f t="shared" si="0"/>
        <v>21.4</v>
      </c>
      <c r="E8" s="57">
        <v>0</v>
      </c>
      <c r="F8" s="58">
        <v>0</v>
      </c>
      <c r="G8" s="146" t="s">
        <v>84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51</v>
      </c>
      <c r="C9" s="58">
        <v>23</v>
      </c>
      <c r="D9" s="146">
        <f t="shared" si="0"/>
        <v>45.1</v>
      </c>
      <c r="E9" s="57">
        <v>7</v>
      </c>
      <c r="F9" s="58">
        <v>3</v>
      </c>
      <c r="G9" s="146">
        <f t="shared" si="1"/>
        <v>42.9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200</v>
      </c>
      <c r="C10" s="58">
        <v>173</v>
      </c>
      <c r="D10" s="146">
        <f t="shared" si="0"/>
        <v>86.5</v>
      </c>
      <c r="E10" s="57">
        <v>38</v>
      </c>
      <c r="F10" s="58">
        <v>22</v>
      </c>
      <c r="G10" s="146">
        <f t="shared" si="1"/>
        <v>57.9</v>
      </c>
      <c r="H10" s="60"/>
      <c r="I10" s="61"/>
      <c r="J10" s="62"/>
    </row>
    <row r="11" spans="1:15" ht="31.5" x14ac:dyDescent="0.2">
      <c r="A11" s="56" t="s">
        <v>59</v>
      </c>
      <c r="B11" s="57">
        <v>13</v>
      </c>
      <c r="C11" s="58">
        <v>28</v>
      </c>
      <c r="D11" s="146">
        <f t="shared" si="0"/>
        <v>215.4</v>
      </c>
      <c r="E11" s="57">
        <v>4</v>
      </c>
      <c r="F11" s="58">
        <v>10</v>
      </c>
      <c r="G11" s="146">
        <f t="shared" si="1"/>
        <v>250</v>
      </c>
      <c r="H11" s="60"/>
      <c r="I11" s="61"/>
      <c r="J11" s="62"/>
    </row>
    <row r="12" spans="1:15" ht="63" x14ac:dyDescent="0.2">
      <c r="A12" s="56" t="s">
        <v>60</v>
      </c>
      <c r="B12" s="57">
        <v>102</v>
      </c>
      <c r="C12" s="58">
        <v>54</v>
      </c>
      <c r="D12" s="146">
        <f t="shared" si="0"/>
        <v>52.9</v>
      </c>
      <c r="E12" s="57">
        <v>13</v>
      </c>
      <c r="F12" s="58">
        <v>9</v>
      </c>
      <c r="G12" s="146">
        <f t="shared" si="1"/>
        <v>69.2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30</v>
      </c>
      <c r="C13" s="58">
        <v>12</v>
      </c>
      <c r="D13" s="146">
        <f t="shared" si="0"/>
        <v>40</v>
      </c>
      <c r="E13" s="57">
        <v>5</v>
      </c>
      <c r="F13" s="58">
        <v>2</v>
      </c>
      <c r="G13" s="146">
        <f t="shared" si="1"/>
        <v>40</v>
      </c>
      <c r="H13" s="60"/>
      <c r="I13" s="61"/>
      <c r="J13" s="62"/>
    </row>
    <row r="14" spans="1:15" ht="31.5" x14ac:dyDescent="0.2">
      <c r="A14" s="56" t="s">
        <v>62</v>
      </c>
      <c r="B14" s="57">
        <v>23</v>
      </c>
      <c r="C14" s="58">
        <v>12</v>
      </c>
      <c r="D14" s="146">
        <f t="shared" si="0"/>
        <v>52.2</v>
      </c>
      <c r="E14" s="57">
        <v>3</v>
      </c>
      <c r="F14" s="58">
        <v>5</v>
      </c>
      <c r="G14" s="146">
        <f t="shared" si="1"/>
        <v>166.7</v>
      </c>
      <c r="H14" s="60"/>
      <c r="I14" s="61"/>
      <c r="J14" s="62"/>
    </row>
    <row r="15" spans="1:15" ht="31.5" x14ac:dyDescent="0.2">
      <c r="A15" s="56" t="s">
        <v>63</v>
      </c>
      <c r="B15" s="57">
        <v>163</v>
      </c>
      <c r="C15" s="58">
        <v>39</v>
      </c>
      <c r="D15" s="146">
        <f t="shared" si="0"/>
        <v>23.9</v>
      </c>
      <c r="E15" s="57">
        <v>17</v>
      </c>
      <c r="F15" s="58">
        <v>8</v>
      </c>
      <c r="G15" s="146">
        <f t="shared" si="1"/>
        <v>47.1</v>
      </c>
      <c r="H15" s="60"/>
      <c r="I15" s="61"/>
      <c r="J15" s="62"/>
    </row>
    <row r="16" spans="1:15" ht="31.5" x14ac:dyDescent="0.2">
      <c r="A16" s="56" t="s">
        <v>64</v>
      </c>
      <c r="B16" s="57">
        <v>141</v>
      </c>
      <c r="C16" s="58">
        <v>33</v>
      </c>
      <c r="D16" s="146">
        <f t="shared" si="0"/>
        <v>23.4</v>
      </c>
      <c r="E16" s="57">
        <v>14</v>
      </c>
      <c r="F16" s="58">
        <v>4</v>
      </c>
      <c r="G16" s="146">
        <f t="shared" si="1"/>
        <v>28.6</v>
      </c>
      <c r="H16" s="60"/>
      <c r="I16" s="61"/>
      <c r="J16" s="62"/>
    </row>
    <row r="17" spans="1:10" ht="31.5" x14ac:dyDescent="0.2">
      <c r="A17" s="56" t="s">
        <v>65</v>
      </c>
      <c r="B17" s="57">
        <v>80</v>
      </c>
      <c r="C17" s="58">
        <v>37</v>
      </c>
      <c r="D17" s="146">
        <f t="shared" si="0"/>
        <v>46.3</v>
      </c>
      <c r="E17" s="57">
        <v>19</v>
      </c>
      <c r="F17" s="58">
        <v>3</v>
      </c>
      <c r="G17" s="146">
        <f t="shared" si="1"/>
        <v>15.8</v>
      </c>
      <c r="H17" s="60"/>
      <c r="I17" s="61"/>
      <c r="J17" s="62"/>
    </row>
    <row r="18" spans="1:10" ht="31.5" x14ac:dyDescent="0.2">
      <c r="A18" s="56" t="s">
        <v>66</v>
      </c>
      <c r="B18" s="57">
        <v>78</v>
      </c>
      <c r="C18" s="58">
        <v>27</v>
      </c>
      <c r="D18" s="146">
        <f t="shared" si="0"/>
        <v>34.6</v>
      </c>
      <c r="E18" s="57">
        <v>13</v>
      </c>
      <c r="F18" s="58">
        <v>4</v>
      </c>
      <c r="G18" s="146">
        <f t="shared" si="1"/>
        <v>30.8</v>
      </c>
      <c r="H18" s="60"/>
      <c r="I18" s="61"/>
      <c r="J18" s="62"/>
    </row>
    <row r="19" spans="1:10" ht="31.5" x14ac:dyDescent="0.2">
      <c r="A19" s="56" t="s">
        <v>67</v>
      </c>
      <c r="B19" s="57">
        <v>614</v>
      </c>
      <c r="C19" s="58">
        <v>133</v>
      </c>
      <c r="D19" s="146">
        <f t="shared" si="0"/>
        <v>21.7</v>
      </c>
      <c r="E19" s="57">
        <v>88</v>
      </c>
      <c r="F19" s="58">
        <v>19</v>
      </c>
      <c r="G19" s="146">
        <f t="shared" si="1"/>
        <v>21.6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61</v>
      </c>
      <c r="C20" s="58">
        <v>34</v>
      </c>
      <c r="D20" s="146">
        <f t="shared" si="0"/>
        <v>55.7</v>
      </c>
      <c r="E20" s="57">
        <v>16</v>
      </c>
      <c r="F20" s="58">
        <v>5</v>
      </c>
      <c r="G20" s="146">
        <f t="shared" si="1"/>
        <v>31.3</v>
      </c>
      <c r="H20" s="60"/>
      <c r="I20" s="61"/>
      <c r="J20" s="62"/>
    </row>
    <row r="21" spans="1:10" ht="31.5" x14ac:dyDescent="0.2">
      <c r="A21" s="56" t="s">
        <v>69</v>
      </c>
      <c r="B21" s="57">
        <v>191</v>
      </c>
      <c r="C21" s="58">
        <v>83</v>
      </c>
      <c r="D21" s="146">
        <f t="shared" si="0"/>
        <v>43.5</v>
      </c>
      <c r="E21" s="57">
        <v>29</v>
      </c>
      <c r="F21" s="58">
        <v>11</v>
      </c>
      <c r="G21" s="146">
        <f t="shared" si="1"/>
        <v>37.9</v>
      </c>
      <c r="H21" s="60"/>
      <c r="I21" s="61"/>
      <c r="J21" s="62"/>
    </row>
    <row r="22" spans="1:10" ht="31.5" x14ac:dyDescent="0.2">
      <c r="A22" s="56" t="s">
        <v>70</v>
      </c>
      <c r="B22" s="57">
        <v>451</v>
      </c>
      <c r="C22" s="58">
        <v>43</v>
      </c>
      <c r="D22" s="146">
        <f t="shared" si="0"/>
        <v>9.5</v>
      </c>
      <c r="E22" s="57">
        <v>31</v>
      </c>
      <c r="F22" s="58">
        <v>6</v>
      </c>
      <c r="G22" s="146">
        <f t="shared" si="1"/>
        <v>19.399999999999999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121</v>
      </c>
      <c r="C23" s="58">
        <v>57</v>
      </c>
      <c r="D23" s="146">
        <f t="shared" si="0"/>
        <v>47.1</v>
      </c>
      <c r="E23" s="57">
        <v>34</v>
      </c>
      <c r="F23" s="58">
        <v>7</v>
      </c>
      <c r="G23" s="146">
        <f t="shared" si="1"/>
        <v>20.6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509</v>
      </c>
      <c r="C24" s="58">
        <v>205</v>
      </c>
      <c r="D24" s="146">
        <f t="shared" si="0"/>
        <v>40.299999999999997</v>
      </c>
      <c r="E24" s="57">
        <v>92</v>
      </c>
      <c r="F24" s="58">
        <v>20</v>
      </c>
      <c r="G24" s="146">
        <f t="shared" si="1"/>
        <v>21.7</v>
      </c>
      <c r="H24" s="60"/>
      <c r="I24" s="61"/>
      <c r="J24" s="65"/>
    </row>
    <row r="25" spans="1:10" ht="31.5" x14ac:dyDescent="0.2">
      <c r="A25" s="56" t="s">
        <v>73</v>
      </c>
      <c r="B25" s="57">
        <v>271</v>
      </c>
      <c r="C25" s="58">
        <v>80</v>
      </c>
      <c r="D25" s="146">
        <f t="shared" si="0"/>
        <v>29.5</v>
      </c>
      <c r="E25" s="57">
        <v>40</v>
      </c>
      <c r="F25" s="58">
        <v>14</v>
      </c>
      <c r="G25" s="146">
        <f t="shared" si="1"/>
        <v>35</v>
      </c>
      <c r="I25" s="61"/>
    </row>
    <row r="26" spans="1:10" ht="20.100000000000001" customHeight="1" x14ac:dyDescent="0.2">
      <c r="A26" s="56" t="s">
        <v>74</v>
      </c>
      <c r="B26" s="57">
        <v>198</v>
      </c>
      <c r="C26" s="58">
        <v>119</v>
      </c>
      <c r="D26" s="146">
        <f t="shared" si="0"/>
        <v>60.1</v>
      </c>
      <c r="E26" s="57">
        <v>31</v>
      </c>
      <c r="F26" s="58">
        <v>22</v>
      </c>
      <c r="G26" s="146">
        <f t="shared" si="1"/>
        <v>71</v>
      </c>
      <c r="I26" s="61"/>
    </row>
    <row r="27" spans="1:10" ht="20.100000000000001" customHeight="1" x14ac:dyDescent="0.2">
      <c r="A27" s="56" t="s">
        <v>75</v>
      </c>
      <c r="B27" s="57">
        <v>90</v>
      </c>
      <c r="C27" s="58">
        <v>44</v>
      </c>
      <c r="D27" s="146">
        <f t="shared" si="0"/>
        <v>48.9</v>
      </c>
      <c r="E27" s="57">
        <v>26</v>
      </c>
      <c r="F27" s="58">
        <v>4</v>
      </c>
      <c r="G27" s="146">
        <f t="shared" si="1"/>
        <v>15.4</v>
      </c>
      <c r="I27" s="61"/>
    </row>
    <row r="28" spans="1:10" ht="20.100000000000001" customHeight="1" x14ac:dyDescent="0.2">
      <c r="A28" s="56" t="s">
        <v>76</v>
      </c>
      <c r="B28" s="57">
        <v>61</v>
      </c>
      <c r="C28" s="58">
        <v>21</v>
      </c>
      <c r="D28" s="146">
        <f t="shared" si="0"/>
        <v>34.4</v>
      </c>
      <c r="E28" s="57">
        <v>10</v>
      </c>
      <c r="F28" s="58">
        <v>3</v>
      </c>
      <c r="G28" s="146">
        <f t="shared" si="1"/>
        <v>30</v>
      </c>
      <c r="I28" s="61"/>
    </row>
    <row r="29" spans="1:10" ht="20.100000000000001" customHeight="1" x14ac:dyDescent="0.2">
      <c r="A29" s="56" t="s">
        <v>77</v>
      </c>
      <c r="B29" s="57">
        <v>196</v>
      </c>
      <c r="C29" s="58">
        <v>73</v>
      </c>
      <c r="D29" s="146">
        <f t="shared" si="0"/>
        <v>37.200000000000003</v>
      </c>
      <c r="E29" s="57">
        <v>32</v>
      </c>
      <c r="F29" s="58">
        <v>10</v>
      </c>
      <c r="G29" s="146">
        <f t="shared" si="1"/>
        <v>31.3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E13" sqref="E13"/>
    </sheetView>
  </sheetViews>
  <sheetFormatPr defaultColWidth="8.85546875" defaultRowHeight="12.75" x14ac:dyDescent="0.2"/>
  <cols>
    <col min="1" max="1" width="62.4257812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69" t="s">
        <v>326</v>
      </c>
      <c r="B1" s="369"/>
      <c r="C1" s="369"/>
      <c r="D1" s="369"/>
      <c r="E1" s="369"/>
      <c r="F1" s="369"/>
      <c r="G1" s="369"/>
      <c r="H1" s="369"/>
      <c r="I1" s="369"/>
      <c r="J1" s="196"/>
      <c r="K1" s="196"/>
    </row>
    <row r="2" spans="1:13" s="47" customFormat="1" ht="22.5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  <c r="J2" s="196"/>
      <c r="K2" s="196"/>
    </row>
    <row r="3" spans="1:13" s="47" customFormat="1" ht="19.5" customHeight="1" x14ac:dyDescent="0.3">
      <c r="A3" s="385" t="s">
        <v>82</v>
      </c>
      <c r="B3" s="385"/>
      <c r="C3" s="385"/>
      <c r="D3" s="385"/>
      <c r="E3" s="385"/>
      <c r="F3" s="385"/>
      <c r="G3" s="385"/>
      <c r="H3" s="385"/>
      <c r="I3" s="385"/>
      <c r="J3" s="197"/>
      <c r="K3" s="197"/>
    </row>
    <row r="4" spans="1:13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7.75" customHeight="1" x14ac:dyDescent="0.2">
      <c r="A5" s="386"/>
      <c r="B5" s="387" t="s">
        <v>368</v>
      </c>
      <c r="C5" s="388"/>
      <c r="D5" s="388"/>
      <c r="E5" s="389"/>
      <c r="F5" s="390" t="s">
        <v>367</v>
      </c>
      <c r="G5" s="391"/>
      <c r="H5" s="391"/>
      <c r="I5" s="392"/>
    </row>
    <row r="6" spans="1:13" s="50" customFormat="1" ht="69.75" customHeight="1" x14ac:dyDescent="0.2">
      <c r="A6" s="386"/>
      <c r="B6" s="199" t="s">
        <v>161</v>
      </c>
      <c r="C6" s="199" t="s">
        <v>337</v>
      </c>
      <c r="D6" s="199" t="s">
        <v>162</v>
      </c>
      <c r="E6" s="199" t="s">
        <v>337</v>
      </c>
      <c r="F6" s="199" t="s">
        <v>161</v>
      </c>
      <c r="G6" s="199" t="s">
        <v>337</v>
      </c>
      <c r="H6" s="199" t="s">
        <v>162</v>
      </c>
      <c r="I6" s="199" t="s">
        <v>337</v>
      </c>
    </row>
    <row r="7" spans="1:13" s="226" customFormat="1" ht="34.5" customHeight="1" x14ac:dyDescent="0.25">
      <c r="A7" s="225" t="s">
        <v>83</v>
      </c>
      <c r="B7" s="86">
        <f>SUM(B8:B31)</f>
        <v>2022</v>
      </c>
      <c r="C7" s="202">
        <f>B7/'11'!C5*100</f>
        <v>69.796341042457712</v>
      </c>
      <c r="D7" s="86">
        <f>SUM(D8:D31)</f>
        <v>875</v>
      </c>
      <c r="E7" s="202">
        <f>D7/'11'!C5*100</f>
        <v>30.203658957542284</v>
      </c>
      <c r="F7" s="86">
        <f>SUM(F8:F31)</f>
        <v>335</v>
      </c>
      <c r="G7" s="202">
        <f>F7/'11'!F5*100</f>
        <v>75.11210762331838</v>
      </c>
      <c r="H7" s="86">
        <f>SUM(H8:H31)</f>
        <v>111</v>
      </c>
      <c r="I7" s="202">
        <f>H7/'11'!F5*100</f>
        <v>24.887892376681613</v>
      </c>
      <c r="K7" s="238"/>
      <c r="L7" s="238"/>
    </row>
    <row r="8" spans="1:13" ht="20.100000000000001" customHeight="1" x14ac:dyDescent="0.2">
      <c r="A8" s="56" t="s">
        <v>54</v>
      </c>
      <c r="B8" s="211">
        <v>1138</v>
      </c>
      <c r="C8" s="216">
        <f>B8/'11'!C6*100</f>
        <v>77.048070412999323</v>
      </c>
      <c r="D8" s="213">
        <f>'11'!C6-'12'!B8</f>
        <v>339</v>
      </c>
      <c r="E8" s="216">
        <f>D8/'11'!C6*100</f>
        <v>22.951929587000677</v>
      </c>
      <c r="F8" s="211">
        <v>190</v>
      </c>
      <c r="G8" s="216">
        <f>F8/'11'!F6*100</f>
        <v>79.497907949790786</v>
      </c>
      <c r="H8" s="213">
        <f>'11'!F6-'12'!F8</f>
        <v>49</v>
      </c>
      <c r="I8" s="216">
        <f>H8/'11'!F6*100</f>
        <v>20.502092050209207</v>
      </c>
      <c r="J8" s="60"/>
      <c r="L8" s="218"/>
      <c r="M8" s="63"/>
    </row>
    <row r="9" spans="1:13" ht="20.100000000000001" customHeight="1" x14ac:dyDescent="0.2">
      <c r="A9" s="56" t="s">
        <v>55</v>
      </c>
      <c r="B9" s="57">
        <v>57</v>
      </c>
      <c r="C9" s="216">
        <f>B9/'11'!C7*100</f>
        <v>65.517241379310349</v>
      </c>
      <c r="D9" s="213">
        <f>'11'!C7-'12'!B9</f>
        <v>30</v>
      </c>
      <c r="E9" s="216">
        <f>D9/'11'!C7*100</f>
        <v>34.482758620689658</v>
      </c>
      <c r="F9" s="57">
        <v>13</v>
      </c>
      <c r="G9" s="216">
        <f>F9/'11'!F7*100</f>
        <v>81.25</v>
      </c>
      <c r="H9" s="213">
        <f>'11'!F7-'12'!F9</f>
        <v>3</v>
      </c>
      <c r="I9" s="216">
        <f>H9/'11'!F7*100</f>
        <v>18.75</v>
      </c>
      <c r="J9" s="60"/>
      <c r="L9" s="218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16">
        <f>B10/'11'!C8*100</f>
        <v>66.666666666666657</v>
      </c>
      <c r="D10" s="213">
        <f>'11'!C8-'12'!B10</f>
        <v>1</v>
      </c>
      <c r="E10" s="216">
        <f>D10/'11'!C8*100</f>
        <v>33.333333333333329</v>
      </c>
      <c r="F10" s="57">
        <v>0</v>
      </c>
      <c r="G10" s="216" t="s">
        <v>84</v>
      </c>
      <c r="H10" s="213">
        <f>'11'!F8-'12'!F10</f>
        <v>0</v>
      </c>
      <c r="I10" s="216" t="s">
        <v>84</v>
      </c>
      <c r="J10" s="60"/>
      <c r="K10" s="61"/>
      <c r="L10" s="218"/>
      <c r="M10" s="63"/>
    </row>
    <row r="11" spans="1:13" ht="20.100000000000001" customHeight="1" x14ac:dyDescent="0.2">
      <c r="A11" s="56" t="s">
        <v>57</v>
      </c>
      <c r="B11" s="57">
        <v>21</v>
      </c>
      <c r="C11" s="216">
        <f>B11/'11'!C9*100</f>
        <v>91.304347826086953</v>
      </c>
      <c r="D11" s="213">
        <f>'11'!C9-'12'!B11</f>
        <v>2</v>
      </c>
      <c r="E11" s="216">
        <f>D11/'11'!C9*100</f>
        <v>8.695652173913043</v>
      </c>
      <c r="F11" s="57">
        <v>2</v>
      </c>
      <c r="G11" s="216">
        <f>F11/'11'!F9*100</f>
        <v>66.666666666666657</v>
      </c>
      <c r="H11" s="213">
        <f>'11'!F9-'12'!F11</f>
        <v>1</v>
      </c>
      <c r="I11" s="216">
        <f>H11/'11'!F9*100</f>
        <v>33.333333333333329</v>
      </c>
      <c r="J11" s="60"/>
      <c r="L11" s="218"/>
      <c r="M11" s="63"/>
    </row>
    <row r="12" spans="1:13" ht="20.100000000000001" customHeight="1" x14ac:dyDescent="0.2">
      <c r="A12" s="56" t="s">
        <v>58</v>
      </c>
      <c r="B12" s="57">
        <v>165</v>
      </c>
      <c r="C12" s="216">
        <f>B12/'11'!C10*100</f>
        <v>95.375722543352609</v>
      </c>
      <c r="D12" s="213">
        <f>'11'!C10-'12'!B12</f>
        <v>8</v>
      </c>
      <c r="E12" s="216">
        <f>D12/'11'!C10*100</f>
        <v>4.6242774566473983</v>
      </c>
      <c r="F12" s="57">
        <v>22</v>
      </c>
      <c r="G12" s="216">
        <f>F12/'11'!F10*100</f>
        <v>100</v>
      </c>
      <c r="H12" s="213">
        <f>'11'!F10-'12'!F12</f>
        <v>0</v>
      </c>
      <c r="I12" s="216">
        <f>H12/'11'!F10*100</f>
        <v>0</v>
      </c>
      <c r="J12" s="60"/>
      <c r="L12" s="218"/>
      <c r="M12" s="63"/>
    </row>
    <row r="13" spans="1:13" ht="15.75" x14ac:dyDescent="0.2">
      <c r="A13" s="56" t="s">
        <v>59</v>
      </c>
      <c r="B13" s="57">
        <v>26</v>
      </c>
      <c r="C13" s="216">
        <f>B13/'11'!C11*100</f>
        <v>92.857142857142861</v>
      </c>
      <c r="D13" s="213">
        <f>'11'!C11-'12'!B13</f>
        <v>2</v>
      </c>
      <c r="E13" s="216">
        <f>D13/'11'!C11*100</f>
        <v>7.1428571428571423</v>
      </c>
      <c r="F13" s="57">
        <v>10</v>
      </c>
      <c r="G13" s="216">
        <f>F13/'11'!F11*100</f>
        <v>100</v>
      </c>
      <c r="H13" s="213">
        <f>'11'!F11-'12'!F13</f>
        <v>0</v>
      </c>
      <c r="I13" s="216">
        <f>H13/'11'!F11*100</f>
        <v>0</v>
      </c>
      <c r="J13" s="60"/>
      <c r="L13" s="218"/>
      <c r="M13" s="63"/>
    </row>
    <row r="14" spans="1:13" ht="47.25" x14ac:dyDescent="0.2">
      <c r="A14" s="56" t="s">
        <v>60</v>
      </c>
      <c r="B14" s="57">
        <v>26</v>
      </c>
      <c r="C14" s="216">
        <f>B14/'11'!C12*100</f>
        <v>48.148148148148145</v>
      </c>
      <c r="D14" s="213">
        <f>'11'!C12-'12'!B14</f>
        <v>28</v>
      </c>
      <c r="E14" s="216">
        <f>D14/'11'!C12*100</f>
        <v>51.851851851851848</v>
      </c>
      <c r="F14" s="57">
        <v>5</v>
      </c>
      <c r="G14" s="216">
        <f>F14/'11'!F12*100</f>
        <v>55.555555555555557</v>
      </c>
      <c r="H14" s="213">
        <f>'11'!F12-'12'!F14</f>
        <v>4</v>
      </c>
      <c r="I14" s="216">
        <f>H14/'11'!F12*100</f>
        <v>44.444444444444443</v>
      </c>
      <c r="J14" s="60"/>
      <c r="L14" s="218"/>
      <c r="M14" s="63"/>
    </row>
    <row r="15" spans="1:13" ht="20.100000000000001" customHeight="1" x14ac:dyDescent="0.2">
      <c r="A15" s="56" t="s">
        <v>61</v>
      </c>
      <c r="B15" s="57">
        <v>11</v>
      </c>
      <c r="C15" s="216">
        <f>B15/'11'!C13*100</f>
        <v>91.666666666666657</v>
      </c>
      <c r="D15" s="213">
        <f>'11'!C13-'12'!B15</f>
        <v>1</v>
      </c>
      <c r="E15" s="216">
        <f>D15/'11'!C13*100</f>
        <v>8.3333333333333321</v>
      </c>
      <c r="F15" s="57">
        <v>2</v>
      </c>
      <c r="G15" s="216">
        <f>F15/'11'!F13*100</f>
        <v>100</v>
      </c>
      <c r="H15" s="213">
        <f>'11'!F13-'12'!F15</f>
        <v>0</v>
      </c>
      <c r="I15" s="216">
        <f>H15/'11'!F13*100</f>
        <v>0</v>
      </c>
      <c r="J15" s="60"/>
      <c r="L15" s="218"/>
      <c r="M15" s="63"/>
    </row>
    <row r="16" spans="1:13" ht="20.100000000000001" customHeight="1" x14ac:dyDescent="0.2">
      <c r="A16" s="56" t="s">
        <v>62</v>
      </c>
      <c r="B16" s="57">
        <v>10</v>
      </c>
      <c r="C16" s="216">
        <f>B16/'11'!C14*100</f>
        <v>83.333333333333343</v>
      </c>
      <c r="D16" s="213">
        <f>'11'!C14-'12'!B16</f>
        <v>2</v>
      </c>
      <c r="E16" s="216">
        <f>D16/'11'!C14*100</f>
        <v>16.666666666666664</v>
      </c>
      <c r="F16" s="57">
        <v>4</v>
      </c>
      <c r="G16" s="216">
        <f>F16/'11'!F14*100</f>
        <v>80</v>
      </c>
      <c r="H16" s="213">
        <f>'11'!F14-'12'!F16</f>
        <v>1</v>
      </c>
      <c r="I16" s="216">
        <f>H16/'11'!F14*100</f>
        <v>20</v>
      </c>
      <c r="J16" s="60"/>
      <c r="L16" s="218"/>
      <c r="M16" s="63"/>
    </row>
    <row r="17" spans="1:13" ht="20.100000000000001" customHeight="1" x14ac:dyDescent="0.2">
      <c r="A17" s="56" t="s">
        <v>63</v>
      </c>
      <c r="B17" s="57">
        <v>22</v>
      </c>
      <c r="C17" s="216">
        <f>B17/'11'!C15*100</f>
        <v>56.410256410256409</v>
      </c>
      <c r="D17" s="213">
        <f>'11'!C15-'12'!B17</f>
        <v>17</v>
      </c>
      <c r="E17" s="216">
        <f>D17/'11'!C15*100</f>
        <v>43.589743589743591</v>
      </c>
      <c r="F17" s="57">
        <v>4</v>
      </c>
      <c r="G17" s="216">
        <f>F17/'11'!F15*100</f>
        <v>50</v>
      </c>
      <c r="H17" s="213">
        <f>'11'!F15-'12'!F17</f>
        <v>4</v>
      </c>
      <c r="I17" s="216">
        <f>H17/'11'!F15*100</f>
        <v>50</v>
      </c>
      <c r="J17" s="60"/>
      <c r="L17" s="218"/>
      <c r="M17" s="63"/>
    </row>
    <row r="18" spans="1:13" ht="20.100000000000001" customHeight="1" x14ac:dyDescent="0.2">
      <c r="A18" s="56" t="s">
        <v>64</v>
      </c>
      <c r="B18" s="57">
        <v>21</v>
      </c>
      <c r="C18" s="216">
        <f>B18/'11'!C16*100</f>
        <v>63.636363636363633</v>
      </c>
      <c r="D18" s="213">
        <f>'11'!C16-'12'!B18</f>
        <v>12</v>
      </c>
      <c r="E18" s="216">
        <f>D18/'11'!C16*100</f>
        <v>36.363636363636367</v>
      </c>
      <c r="F18" s="57">
        <v>2</v>
      </c>
      <c r="G18" s="216">
        <f>F18/'11'!F16*100</f>
        <v>50</v>
      </c>
      <c r="H18" s="213">
        <f>'11'!F16-'12'!F18</f>
        <v>2</v>
      </c>
      <c r="I18" s="216">
        <f>H18/'11'!F16*100</f>
        <v>50</v>
      </c>
      <c r="J18" s="60"/>
      <c r="L18" s="218"/>
      <c r="M18" s="63"/>
    </row>
    <row r="19" spans="1:13" ht="31.5" x14ac:dyDescent="0.2">
      <c r="A19" s="56" t="s">
        <v>65</v>
      </c>
      <c r="B19" s="57">
        <v>30</v>
      </c>
      <c r="C19" s="216">
        <f>B19/'11'!C17*100</f>
        <v>81.081081081081081</v>
      </c>
      <c r="D19" s="213">
        <f>'11'!C17-'12'!B19</f>
        <v>7</v>
      </c>
      <c r="E19" s="216">
        <f>D19/'11'!C17*100</f>
        <v>18.918918918918919</v>
      </c>
      <c r="F19" s="57">
        <v>3</v>
      </c>
      <c r="G19" s="216">
        <f>F19/'11'!F17*100</f>
        <v>100</v>
      </c>
      <c r="H19" s="213">
        <f>'11'!F17-'12'!F19</f>
        <v>0</v>
      </c>
      <c r="I19" s="216">
        <f>H19/'11'!F17*100</f>
        <v>0</v>
      </c>
      <c r="J19" s="60"/>
      <c r="L19" s="218"/>
      <c r="M19" s="63"/>
    </row>
    <row r="20" spans="1:13" ht="20.100000000000001" customHeight="1" x14ac:dyDescent="0.2">
      <c r="A20" s="56" t="s">
        <v>66</v>
      </c>
      <c r="B20" s="57">
        <v>17</v>
      </c>
      <c r="C20" s="216">
        <f>B20/'11'!C18*100</f>
        <v>62.962962962962962</v>
      </c>
      <c r="D20" s="213">
        <f>'11'!C18-'12'!B20</f>
        <v>10</v>
      </c>
      <c r="E20" s="216">
        <f>D20/'11'!C18*100</f>
        <v>37.037037037037038</v>
      </c>
      <c r="F20" s="57">
        <v>2</v>
      </c>
      <c r="G20" s="216">
        <f>F20/'11'!F18*100</f>
        <v>50</v>
      </c>
      <c r="H20" s="213">
        <f>'11'!F18-'12'!F20</f>
        <v>2</v>
      </c>
      <c r="I20" s="216">
        <f>H20/'11'!F18*100</f>
        <v>50</v>
      </c>
      <c r="J20" s="60"/>
      <c r="L20" s="218"/>
      <c r="M20" s="63"/>
    </row>
    <row r="21" spans="1:13" ht="20.100000000000001" customHeight="1" x14ac:dyDescent="0.2">
      <c r="A21" s="56" t="s">
        <v>67</v>
      </c>
      <c r="B21" s="57">
        <v>66</v>
      </c>
      <c r="C21" s="216">
        <f>B21/'11'!C19*100</f>
        <v>49.624060150375939</v>
      </c>
      <c r="D21" s="213">
        <f>'11'!C19-'12'!B21</f>
        <v>67</v>
      </c>
      <c r="E21" s="216">
        <f>D21/'11'!C19*100</f>
        <v>50.375939849624061</v>
      </c>
      <c r="F21" s="57">
        <v>13</v>
      </c>
      <c r="G21" s="216">
        <f>F21/'11'!F19*100</f>
        <v>68.421052631578945</v>
      </c>
      <c r="H21" s="213">
        <f>'11'!F19-'12'!F21</f>
        <v>6</v>
      </c>
      <c r="I21" s="216">
        <f>H21/'11'!F19*100</f>
        <v>31.578947368421051</v>
      </c>
      <c r="J21" s="60"/>
      <c r="L21" s="218"/>
      <c r="M21" s="63"/>
    </row>
    <row r="22" spans="1:13" ht="20.100000000000001" customHeight="1" x14ac:dyDescent="0.2">
      <c r="A22" s="56" t="s">
        <v>68</v>
      </c>
      <c r="B22" s="57">
        <v>16</v>
      </c>
      <c r="C22" s="216">
        <f>B22/'11'!C20*100</f>
        <v>47.058823529411761</v>
      </c>
      <c r="D22" s="213">
        <f>'11'!C20-'12'!B22</f>
        <v>18</v>
      </c>
      <c r="E22" s="216">
        <f>D22/'11'!C20*100</f>
        <v>52.941176470588239</v>
      </c>
      <c r="F22" s="57">
        <v>3</v>
      </c>
      <c r="G22" s="216">
        <f>F22/'11'!F20*100</f>
        <v>60</v>
      </c>
      <c r="H22" s="213">
        <f>'11'!F20-'12'!F22</f>
        <v>2</v>
      </c>
      <c r="I22" s="216">
        <f>H22/'11'!F20*100</f>
        <v>40</v>
      </c>
      <c r="J22" s="60"/>
      <c r="L22" s="218"/>
      <c r="M22" s="63"/>
    </row>
    <row r="23" spans="1:13" ht="31.5" x14ac:dyDescent="0.2">
      <c r="A23" s="56" t="s">
        <v>69</v>
      </c>
      <c r="B23" s="57">
        <v>37</v>
      </c>
      <c r="C23" s="216">
        <f>B23/'11'!C21*100</f>
        <v>44.578313253012048</v>
      </c>
      <c r="D23" s="213">
        <f>'11'!C21-'12'!B23</f>
        <v>46</v>
      </c>
      <c r="E23" s="216">
        <f>D23/'11'!C21*100</f>
        <v>55.421686746987952</v>
      </c>
      <c r="F23" s="57">
        <v>6</v>
      </c>
      <c r="G23" s="216">
        <f>F23/'11'!F21*100</f>
        <v>54.54545454545454</v>
      </c>
      <c r="H23" s="213">
        <f>'11'!F21-'12'!F23</f>
        <v>5</v>
      </c>
      <c r="I23" s="216">
        <f>H23/'11'!F21*100</f>
        <v>45.454545454545453</v>
      </c>
      <c r="J23" s="60"/>
      <c r="L23" s="218"/>
      <c r="M23" s="63"/>
    </row>
    <row r="24" spans="1:13" ht="20.100000000000001" customHeight="1" x14ac:dyDescent="0.2">
      <c r="A24" s="56" t="s">
        <v>70</v>
      </c>
      <c r="B24" s="57">
        <v>34</v>
      </c>
      <c r="C24" s="216">
        <f>B24/'11'!C22*100</f>
        <v>79.069767441860463</v>
      </c>
      <c r="D24" s="213">
        <f>'11'!C22-'12'!B24</f>
        <v>9</v>
      </c>
      <c r="E24" s="216">
        <f>D24/'11'!C22*100</f>
        <v>20.930232558139537</v>
      </c>
      <c r="F24" s="57">
        <v>6</v>
      </c>
      <c r="G24" s="216">
        <f>F24/'11'!F22*100</f>
        <v>100</v>
      </c>
      <c r="H24" s="213">
        <f>'11'!F22-'12'!F24</f>
        <v>0</v>
      </c>
      <c r="I24" s="216">
        <f>H24/'11'!F22*100</f>
        <v>0</v>
      </c>
      <c r="J24" s="60"/>
      <c r="L24" s="218"/>
      <c r="M24" s="63"/>
    </row>
    <row r="25" spans="1:13" ht="20.100000000000001" customHeight="1" x14ac:dyDescent="0.2">
      <c r="A25" s="56" t="s">
        <v>71</v>
      </c>
      <c r="B25" s="57">
        <v>35</v>
      </c>
      <c r="C25" s="216">
        <f>B25/'11'!C23*100</f>
        <v>61.403508771929829</v>
      </c>
      <c r="D25" s="213">
        <f>'11'!C23-'12'!B25</f>
        <v>22</v>
      </c>
      <c r="E25" s="216">
        <f>D25/'11'!C23*100</f>
        <v>38.596491228070171</v>
      </c>
      <c r="F25" s="57">
        <v>3</v>
      </c>
      <c r="G25" s="216">
        <f>F25/'11'!F23*100</f>
        <v>42.857142857142854</v>
      </c>
      <c r="H25" s="213">
        <f>'11'!F23-'12'!F25</f>
        <v>4</v>
      </c>
      <c r="I25" s="216">
        <f>H25/'11'!F23*100</f>
        <v>57.142857142857139</v>
      </c>
      <c r="J25" s="60"/>
      <c r="L25" s="218"/>
      <c r="M25" s="63"/>
    </row>
    <row r="26" spans="1:13" ht="20.100000000000001" customHeight="1" x14ac:dyDescent="0.2">
      <c r="A26" s="56" t="s">
        <v>72</v>
      </c>
      <c r="B26" s="57">
        <v>88</v>
      </c>
      <c r="C26" s="216">
        <f>B26/'11'!C24*100</f>
        <v>42.926829268292686</v>
      </c>
      <c r="D26" s="213">
        <f>'11'!C24-'12'!B26</f>
        <v>117</v>
      </c>
      <c r="E26" s="216">
        <f>D26/'11'!C24*100</f>
        <v>57.073170731707314</v>
      </c>
      <c r="F26" s="57">
        <v>9</v>
      </c>
      <c r="G26" s="216">
        <f>F26/'11'!F24*100</f>
        <v>45</v>
      </c>
      <c r="H26" s="213">
        <f>'11'!F24-'12'!F26</f>
        <v>11</v>
      </c>
      <c r="I26" s="216">
        <f>H26/'11'!F24*100</f>
        <v>55.000000000000007</v>
      </c>
      <c r="J26" s="60"/>
      <c r="L26" s="218"/>
      <c r="M26" s="63"/>
    </row>
    <row r="27" spans="1:13" ht="31.5" x14ac:dyDescent="0.2">
      <c r="A27" s="56" t="s">
        <v>73</v>
      </c>
      <c r="B27" s="57">
        <v>55</v>
      </c>
      <c r="C27" s="216">
        <f>B27/'11'!C25*100</f>
        <v>68.75</v>
      </c>
      <c r="D27" s="213">
        <f>'11'!C25-'12'!B27</f>
        <v>25</v>
      </c>
      <c r="E27" s="216">
        <f>D27/'11'!C25*100</f>
        <v>31.25</v>
      </c>
      <c r="F27" s="57">
        <v>8</v>
      </c>
      <c r="G27" s="216">
        <f>F27/'11'!F25*100</f>
        <v>57.142857142857139</v>
      </c>
      <c r="H27" s="213">
        <f>'11'!F25-'12'!F27</f>
        <v>6</v>
      </c>
      <c r="I27" s="216">
        <f>H27/'11'!F25*100</f>
        <v>42.857142857142854</v>
      </c>
      <c r="L27" s="62"/>
    </row>
    <row r="28" spans="1:13" ht="20.100000000000001" customHeight="1" x14ac:dyDescent="0.2">
      <c r="A28" s="56" t="s">
        <v>74</v>
      </c>
      <c r="B28" s="57">
        <v>70</v>
      </c>
      <c r="C28" s="216">
        <f>B28/'11'!C26*100</f>
        <v>58.82352941176471</v>
      </c>
      <c r="D28" s="213">
        <f>'11'!C26-'12'!B28</f>
        <v>49</v>
      </c>
      <c r="E28" s="216">
        <f>D28/'11'!C26*100</f>
        <v>41.17647058823529</v>
      </c>
      <c r="F28" s="57">
        <v>16</v>
      </c>
      <c r="G28" s="216">
        <f>F28/'11'!F26*100</f>
        <v>72.727272727272734</v>
      </c>
      <c r="H28" s="213">
        <f>'11'!F26-'12'!F28</f>
        <v>6</v>
      </c>
      <c r="I28" s="216">
        <f>H28/'11'!F26*100</f>
        <v>27.27272727272727</v>
      </c>
      <c r="L28" s="62"/>
    </row>
    <row r="29" spans="1:13" ht="20.100000000000001" customHeight="1" x14ac:dyDescent="0.2">
      <c r="A29" s="56" t="s">
        <v>75</v>
      </c>
      <c r="B29" s="57">
        <v>35</v>
      </c>
      <c r="C29" s="216">
        <f>B29/'11'!C27*100</f>
        <v>79.545454545454547</v>
      </c>
      <c r="D29" s="213">
        <f>'11'!C27-'12'!B29</f>
        <v>9</v>
      </c>
      <c r="E29" s="216">
        <f>D29/'11'!C27*100</f>
        <v>20.454545454545457</v>
      </c>
      <c r="F29" s="57">
        <v>4</v>
      </c>
      <c r="G29" s="216">
        <f>F29/'11'!F27*100</f>
        <v>100</v>
      </c>
      <c r="H29" s="213">
        <f>'11'!F27-'12'!F29</f>
        <v>0</v>
      </c>
      <c r="I29" s="216">
        <f>H29/'11'!F27*100</f>
        <v>0</v>
      </c>
    </row>
    <row r="30" spans="1:13" ht="20.100000000000001" customHeight="1" x14ac:dyDescent="0.2">
      <c r="A30" s="56" t="s">
        <v>76</v>
      </c>
      <c r="B30" s="57">
        <v>15</v>
      </c>
      <c r="C30" s="216">
        <f>B30/'11'!C28*100</f>
        <v>71.428571428571431</v>
      </c>
      <c r="D30" s="213">
        <f>'11'!C28-'12'!B30</f>
        <v>6</v>
      </c>
      <c r="E30" s="216">
        <f>D30/'11'!C28*100</f>
        <v>28.571428571428569</v>
      </c>
      <c r="F30" s="57">
        <v>3</v>
      </c>
      <c r="G30" s="216">
        <f>F30/'11'!F28*100</f>
        <v>100</v>
      </c>
      <c r="H30" s="213">
        <f>'11'!F28-'12'!F30</f>
        <v>0</v>
      </c>
      <c r="I30" s="216">
        <f>H30/'11'!F28*100</f>
        <v>0</v>
      </c>
    </row>
    <row r="31" spans="1:13" ht="20.100000000000001" customHeight="1" x14ac:dyDescent="0.2">
      <c r="A31" s="56" t="s">
        <v>77</v>
      </c>
      <c r="B31" s="57">
        <v>25</v>
      </c>
      <c r="C31" s="216">
        <f>B31/'11'!C29*100</f>
        <v>34.246575342465754</v>
      </c>
      <c r="D31" s="213">
        <f>'11'!C29-'12'!B31</f>
        <v>48</v>
      </c>
      <c r="E31" s="216">
        <f>D31/'11'!C29*100</f>
        <v>65.753424657534239</v>
      </c>
      <c r="F31" s="57">
        <v>5</v>
      </c>
      <c r="G31" s="216">
        <f>F31/'11'!F29*100</f>
        <v>50</v>
      </c>
      <c r="H31" s="213">
        <f>'11'!F29-'12'!F31</f>
        <v>5</v>
      </c>
      <c r="I31" s="216">
        <f>H31/'11'!F29*100</f>
        <v>50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C29" sqref="C2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8.71093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2" customHeight="1" x14ac:dyDescent="0.25">
      <c r="A1" s="372" t="s">
        <v>164</v>
      </c>
      <c r="B1" s="372"/>
      <c r="C1" s="372"/>
      <c r="D1" s="372"/>
    </row>
    <row r="2" spans="1:6" ht="24.7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5" spans="1:6" s="102" customFormat="1" ht="35.450000000000003" customHeight="1" x14ac:dyDescent="0.25">
      <c r="A5" s="178"/>
      <c r="B5" s="179" t="s">
        <v>86</v>
      </c>
      <c r="C5" s="180" t="s">
        <v>368</v>
      </c>
      <c r="D5" s="181" t="s">
        <v>367</v>
      </c>
    </row>
    <row r="6" spans="1:6" ht="47.25" x14ac:dyDescent="0.25">
      <c r="A6" s="103">
        <v>1</v>
      </c>
      <c r="B6" s="104" t="s">
        <v>165</v>
      </c>
      <c r="C6" s="129">
        <v>2136</v>
      </c>
      <c r="D6" s="129">
        <v>498</v>
      </c>
      <c r="F6" s="125"/>
    </row>
    <row r="7" spans="1:6" ht="38.25" customHeight="1" x14ac:dyDescent="0.25">
      <c r="A7" s="103">
        <v>2</v>
      </c>
      <c r="B7" s="104" t="s">
        <v>166</v>
      </c>
      <c r="C7" s="129">
        <v>1467</v>
      </c>
      <c r="D7" s="129">
        <v>326</v>
      </c>
      <c r="F7" s="125"/>
    </row>
    <row r="8" spans="1:6" ht="63" x14ac:dyDescent="0.25">
      <c r="A8" s="103">
        <v>3</v>
      </c>
      <c r="B8" s="104" t="s">
        <v>167</v>
      </c>
      <c r="C8" s="129">
        <v>960</v>
      </c>
      <c r="D8" s="129">
        <v>174</v>
      </c>
      <c r="F8" s="125"/>
    </row>
    <row r="9" spans="1:6" s="107" customFormat="1" ht="20.100000000000001" customHeight="1" x14ac:dyDescent="0.25">
      <c r="A9" s="103">
        <v>4</v>
      </c>
      <c r="B9" s="104" t="s">
        <v>177</v>
      </c>
      <c r="C9" s="129">
        <v>862</v>
      </c>
      <c r="D9" s="129">
        <v>186</v>
      </c>
      <c r="F9" s="125"/>
    </row>
    <row r="10" spans="1:6" s="107" customFormat="1" ht="20.100000000000001" customHeight="1" x14ac:dyDescent="0.25">
      <c r="A10" s="103">
        <v>5</v>
      </c>
      <c r="B10" s="104" t="s">
        <v>169</v>
      </c>
      <c r="C10" s="129">
        <v>709</v>
      </c>
      <c r="D10" s="129">
        <v>202</v>
      </c>
      <c r="F10" s="125"/>
    </row>
    <row r="11" spans="1:6" s="107" customFormat="1" ht="20.100000000000001" customHeight="1" x14ac:dyDescent="0.25">
      <c r="A11" s="103">
        <v>6</v>
      </c>
      <c r="B11" s="104" t="s">
        <v>168</v>
      </c>
      <c r="C11" s="129">
        <v>668</v>
      </c>
      <c r="D11" s="129">
        <v>101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443</v>
      </c>
      <c r="D12" s="129">
        <v>137</v>
      </c>
      <c r="F12" s="125"/>
    </row>
    <row r="13" spans="1:6" s="107" customFormat="1" ht="31.5" x14ac:dyDescent="0.25">
      <c r="A13" s="103">
        <v>8</v>
      </c>
      <c r="B13" s="104" t="s">
        <v>170</v>
      </c>
      <c r="C13" s="129">
        <v>436</v>
      </c>
      <c r="D13" s="129">
        <v>79</v>
      </c>
      <c r="F13" s="125"/>
    </row>
    <row r="14" spans="1:6" s="107" customFormat="1" ht="20.100000000000001" customHeight="1" x14ac:dyDescent="0.25">
      <c r="A14" s="103">
        <v>9</v>
      </c>
      <c r="B14" s="104" t="s">
        <v>227</v>
      </c>
      <c r="C14" s="129">
        <v>326</v>
      </c>
      <c r="D14" s="129">
        <v>40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287</v>
      </c>
      <c r="D15" s="129">
        <v>60</v>
      </c>
      <c r="F15" s="125"/>
    </row>
    <row r="16" spans="1:6" s="107" customFormat="1" ht="20.100000000000001" customHeight="1" x14ac:dyDescent="0.25">
      <c r="A16" s="103">
        <v>11</v>
      </c>
      <c r="B16" s="104" t="s">
        <v>172</v>
      </c>
      <c r="C16" s="129">
        <v>270</v>
      </c>
      <c r="D16" s="129">
        <v>29</v>
      </c>
      <c r="F16" s="125"/>
    </row>
    <row r="17" spans="1:6" s="107" customFormat="1" ht="38.25" customHeight="1" x14ac:dyDescent="0.25">
      <c r="A17" s="103">
        <v>12</v>
      </c>
      <c r="B17" s="104" t="s">
        <v>195</v>
      </c>
      <c r="C17" s="129">
        <v>250</v>
      </c>
      <c r="D17" s="129">
        <v>60</v>
      </c>
      <c r="F17" s="125"/>
    </row>
    <row r="18" spans="1:6" s="107" customFormat="1" ht="20.25" customHeight="1" x14ac:dyDescent="0.25">
      <c r="A18" s="103">
        <v>13</v>
      </c>
      <c r="B18" s="104" t="s">
        <v>187</v>
      </c>
      <c r="C18" s="129">
        <v>250</v>
      </c>
      <c r="D18" s="129">
        <v>46</v>
      </c>
      <c r="F18" s="125"/>
    </row>
    <row r="19" spans="1:6" s="107" customFormat="1" ht="30.75" customHeight="1" x14ac:dyDescent="0.25">
      <c r="A19" s="103">
        <v>14</v>
      </c>
      <c r="B19" s="104" t="s">
        <v>171</v>
      </c>
      <c r="C19" s="129">
        <v>237</v>
      </c>
      <c r="D19" s="129">
        <v>43</v>
      </c>
      <c r="F19" s="125"/>
    </row>
    <row r="20" spans="1:6" s="107" customFormat="1" ht="30.75" customHeight="1" x14ac:dyDescent="0.25">
      <c r="A20" s="103">
        <v>15</v>
      </c>
      <c r="B20" s="104" t="s">
        <v>225</v>
      </c>
      <c r="C20" s="129">
        <v>226</v>
      </c>
      <c r="D20" s="129">
        <v>45</v>
      </c>
      <c r="F20" s="125"/>
    </row>
    <row r="21" spans="1:6" s="107" customFormat="1" ht="20.100000000000001" customHeight="1" x14ac:dyDescent="0.25">
      <c r="A21" s="103">
        <v>16</v>
      </c>
      <c r="B21" s="104" t="s">
        <v>175</v>
      </c>
      <c r="C21" s="129">
        <v>224</v>
      </c>
      <c r="D21" s="129">
        <v>31</v>
      </c>
      <c r="F21" s="125"/>
    </row>
    <row r="22" spans="1:6" s="107" customFormat="1" ht="20.100000000000001" customHeight="1" x14ac:dyDescent="0.25">
      <c r="A22" s="103">
        <v>17</v>
      </c>
      <c r="B22" s="104" t="s">
        <v>189</v>
      </c>
      <c r="C22" s="129">
        <v>213</v>
      </c>
      <c r="D22" s="129">
        <v>34</v>
      </c>
      <c r="F22" s="125"/>
    </row>
    <row r="23" spans="1:6" s="107" customFormat="1" ht="32.25" customHeight="1" x14ac:dyDescent="0.25">
      <c r="A23" s="103">
        <v>18</v>
      </c>
      <c r="B23" s="104" t="s">
        <v>239</v>
      </c>
      <c r="C23" s="129">
        <v>206</v>
      </c>
      <c r="D23" s="129">
        <v>8</v>
      </c>
      <c r="F23" s="125"/>
    </row>
    <row r="24" spans="1:6" s="107" customFormat="1" ht="31.5" customHeight="1" x14ac:dyDescent="0.25">
      <c r="A24" s="103">
        <v>19</v>
      </c>
      <c r="B24" s="104" t="s">
        <v>174</v>
      </c>
      <c r="C24" s="129">
        <v>203</v>
      </c>
      <c r="D24" s="129">
        <v>25</v>
      </c>
      <c r="F24" s="125"/>
    </row>
    <row r="25" spans="1:6" s="107" customFormat="1" ht="30" customHeight="1" x14ac:dyDescent="0.25">
      <c r="A25" s="103">
        <v>20</v>
      </c>
      <c r="B25" s="104" t="s">
        <v>183</v>
      </c>
      <c r="C25" s="129">
        <v>196</v>
      </c>
      <c r="D25" s="129">
        <v>32</v>
      </c>
      <c r="F25" s="125"/>
    </row>
    <row r="26" spans="1:6" s="107" customFormat="1" ht="31.5" customHeight="1" x14ac:dyDescent="0.25">
      <c r="A26" s="103">
        <v>21</v>
      </c>
      <c r="B26" s="104" t="s">
        <v>198</v>
      </c>
      <c r="C26" s="129">
        <v>189</v>
      </c>
      <c r="D26" s="129">
        <v>6</v>
      </c>
      <c r="F26" s="125"/>
    </row>
    <row r="27" spans="1:6" s="107" customFormat="1" x14ac:dyDescent="0.25">
      <c r="A27" s="103">
        <v>22</v>
      </c>
      <c r="B27" s="104" t="s">
        <v>182</v>
      </c>
      <c r="C27" s="129">
        <v>188</v>
      </c>
      <c r="D27" s="129">
        <v>69</v>
      </c>
      <c r="F27" s="125"/>
    </row>
    <row r="28" spans="1:6" s="107" customFormat="1" ht="32.25" customHeight="1" x14ac:dyDescent="0.25">
      <c r="A28" s="103">
        <v>23</v>
      </c>
      <c r="B28" s="104" t="s">
        <v>255</v>
      </c>
      <c r="C28" s="129">
        <v>171</v>
      </c>
      <c r="D28" s="129">
        <v>18</v>
      </c>
      <c r="F28" s="125"/>
    </row>
    <row r="29" spans="1:6" s="107" customFormat="1" ht="20.100000000000001" customHeight="1" x14ac:dyDescent="0.25">
      <c r="A29" s="103">
        <v>24</v>
      </c>
      <c r="B29" s="104" t="s">
        <v>192</v>
      </c>
      <c r="C29" s="129">
        <v>163</v>
      </c>
      <c r="D29" s="129">
        <v>28</v>
      </c>
      <c r="F29" s="125"/>
    </row>
    <row r="30" spans="1:6" s="107" customFormat="1" ht="20.100000000000001" customHeight="1" x14ac:dyDescent="0.25">
      <c r="A30" s="103">
        <v>25</v>
      </c>
      <c r="B30" s="104" t="s">
        <v>179</v>
      </c>
      <c r="C30" s="129">
        <v>158</v>
      </c>
      <c r="D30" s="129">
        <v>29</v>
      </c>
      <c r="F30" s="125"/>
    </row>
    <row r="31" spans="1:6" s="107" customFormat="1" ht="20.100000000000001" customHeight="1" x14ac:dyDescent="0.25">
      <c r="A31" s="103">
        <v>26</v>
      </c>
      <c r="B31" s="104" t="s">
        <v>185</v>
      </c>
      <c r="C31" s="129">
        <v>142</v>
      </c>
      <c r="D31" s="129">
        <v>18</v>
      </c>
      <c r="F31" s="125"/>
    </row>
    <row r="32" spans="1:6" s="107" customFormat="1" ht="30.75" customHeight="1" x14ac:dyDescent="0.25">
      <c r="A32" s="103">
        <v>27</v>
      </c>
      <c r="B32" s="104" t="s">
        <v>178</v>
      </c>
      <c r="C32" s="129">
        <v>139</v>
      </c>
      <c r="D32" s="129">
        <v>25</v>
      </c>
      <c r="F32" s="125"/>
    </row>
    <row r="33" spans="1:6" s="107" customFormat="1" ht="20.100000000000001" customHeight="1" x14ac:dyDescent="0.25">
      <c r="A33" s="103">
        <v>28</v>
      </c>
      <c r="B33" s="104" t="s">
        <v>186</v>
      </c>
      <c r="C33" s="129">
        <v>134</v>
      </c>
      <c r="D33" s="129">
        <v>17</v>
      </c>
      <c r="F33" s="125"/>
    </row>
    <row r="34" spans="1:6" s="107" customFormat="1" ht="20.100000000000001" customHeight="1" x14ac:dyDescent="0.25">
      <c r="A34" s="103">
        <v>29</v>
      </c>
      <c r="B34" s="104" t="s">
        <v>181</v>
      </c>
      <c r="C34" s="129">
        <v>133</v>
      </c>
      <c r="D34" s="129">
        <v>27</v>
      </c>
      <c r="F34" s="125"/>
    </row>
    <row r="35" spans="1:6" s="107" customFormat="1" ht="20.100000000000001" customHeight="1" x14ac:dyDescent="0.25">
      <c r="A35" s="103">
        <v>30</v>
      </c>
      <c r="B35" s="104" t="s">
        <v>176</v>
      </c>
      <c r="C35" s="129">
        <v>129</v>
      </c>
      <c r="D35" s="129">
        <v>12</v>
      </c>
      <c r="F35" s="125"/>
    </row>
    <row r="36" spans="1:6" s="107" customFormat="1" ht="20.100000000000001" customHeight="1" x14ac:dyDescent="0.25">
      <c r="A36" s="103">
        <v>31</v>
      </c>
      <c r="B36" s="108" t="s">
        <v>194</v>
      </c>
      <c r="C36" s="129">
        <v>128</v>
      </c>
      <c r="D36" s="129">
        <v>31</v>
      </c>
      <c r="F36" s="125"/>
    </row>
    <row r="37" spans="1:6" s="107" customFormat="1" ht="20.100000000000001" customHeight="1" x14ac:dyDescent="0.25">
      <c r="A37" s="103">
        <v>32</v>
      </c>
      <c r="B37" s="104" t="s">
        <v>246</v>
      </c>
      <c r="C37" s="129">
        <v>126</v>
      </c>
      <c r="D37" s="129">
        <v>21</v>
      </c>
      <c r="F37" s="125"/>
    </row>
    <row r="38" spans="1:6" s="107" customFormat="1" ht="51.75" customHeight="1" x14ac:dyDescent="0.25">
      <c r="A38" s="103">
        <v>33</v>
      </c>
      <c r="B38" s="104" t="s">
        <v>184</v>
      </c>
      <c r="C38" s="129">
        <v>122</v>
      </c>
      <c r="D38" s="129">
        <v>32</v>
      </c>
      <c r="F38" s="125"/>
    </row>
    <row r="39" spans="1:6" s="107" customFormat="1" ht="21" customHeight="1" x14ac:dyDescent="0.25">
      <c r="A39" s="103">
        <v>34</v>
      </c>
      <c r="B39" s="104" t="s">
        <v>216</v>
      </c>
      <c r="C39" s="129">
        <v>118</v>
      </c>
      <c r="D39" s="129">
        <v>30</v>
      </c>
      <c r="F39" s="125"/>
    </row>
    <row r="40" spans="1:6" s="107" customFormat="1" ht="23.25" customHeight="1" x14ac:dyDescent="0.25">
      <c r="A40" s="103">
        <v>35</v>
      </c>
      <c r="B40" s="104" t="s">
        <v>193</v>
      </c>
      <c r="C40" s="129">
        <v>118</v>
      </c>
      <c r="D40" s="129">
        <v>21</v>
      </c>
      <c r="F40" s="125"/>
    </row>
    <row r="41" spans="1:6" s="107" customFormat="1" ht="33.75" customHeight="1" x14ac:dyDescent="0.25">
      <c r="A41" s="103">
        <v>36</v>
      </c>
      <c r="B41" s="104" t="s">
        <v>212</v>
      </c>
      <c r="C41" s="129">
        <v>115</v>
      </c>
      <c r="D41" s="129">
        <v>17</v>
      </c>
      <c r="F41" s="125"/>
    </row>
    <row r="42" spans="1:6" ht="39.950000000000003" customHeight="1" x14ac:dyDescent="0.25">
      <c r="A42" s="103">
        <v>37</v>
      </c>
      <c r="B42" s="104" t="s">
        <v>190</v>
      </c>
      <c r="C42" s="110">
        <v>111</v>
      </c>
      <c r="D42" s="110">
        <v>26</v>
      </c>
      <c r="F42" s="125"/>
    </row>
    <row r="43" spans="1:6" ht="33.75" customHeight="1" x14ac:dyDescent="0.25">
      <c r="A43" s="103">
        <v>38</v>
      </c>
      <c r="B43" s="111" t="s">
        <v>254</v>
      </c>
      <c r="C43" s="110">
        <v>109</v>
      </c>
      <c r="D43" s="110">
        <v>50</v>
      </c>
      <c r="F43" s="125"/>
    </row>
    <row r="44" spans="1:6" ht="46.5" customHeight="1" x14ac:dyDescent="0.25">
      <c r="A44" s="103">
        <v>39</v>
      </c>
      <c r="B44" s="104" t="s">
        <v>180</v>
      </c>
      <c r="C44" s="110">
        <v>108</v>
      </c>
      <c r="D44" s="110">
        <v>17</v>
      </c>
      <c r="F44" s="125"/>
    </row>
    <row r="45" spans="1:6" ht="20.100000000000001" customHeight="1" x14ac:dyDescent="0.25">
      <c r="A45" s="103">
        <v>40</v>
      </c>
      <c r="B45" s="104" t="s">
        <v>320</v>
      </c>
      <c r="C45" s="110">
        <v>105</v>
      </c>
      <c r="D45" s="110">
        <v>15</v>
      </c>
      <c r="F45" s="125"/>
    </row>
    <row r="46" spans="1:6" ht="35.25" customHeight="1" x14ac:dyDescent="0.25">
      <c r="A46" s="103">
        <v>41</v>
      </c>
      <c r="B46" s="104" t="s">
        <v>218</v>
      </c>
      <c r="C46" s="110">
        <v>105</v>
      </c>
      <c r="D46" s="110">
        <v>20</v>
      </c>
      <c r="F46" s="125"/>
    </row>
    <row r="47" spans="1:6" ht="20.100000000000001" customHeight="1" x14ac:dyDescent="0.25">
      <c r="A47" s="103">
        <v>42</v>
      </c>
      <c r="B47" s="104" t="s">
        <v>244</v>
      </c>
      <c r="C47" s="110">
        <v>105</v>
      </c>
      <c r="D47" s="110">
        <v>23</v>
      </c>
      <c r="F47" s="125"/>
    </row>
    <row r="48" spans="1:6" ht="20.100000000000001" customHeight="1" x14ac:dyDescent="0.25">
      <c r="A48" s="103">
        <v>43</v>
      </c>
      <c r="B48" s="111" t="s">
        <v>232</v>
      </c>
      <c r="C48" s="110">
        <v>100</v>
      </c>
      <c r="D48" s="110">
        <v>19</v>
      </c>
      <c r="F48" s="125"/>
    </row>
    <row r="49" spans="1:6" ht="32.25" customHeight="1" x14ac:dyDescent="0.25">
      <c r="A49" s="103">
        <v>44</v>
      </c>
      <c r="B49" s="111" t="s">
        <v>235</v>
      </c>
      <c r="C49" s="110">
        <v>95</v>
      </c>
      <c r="D49" s="110">
        <v>16</v>
      </c>
      <c r="F49" s="125"/>
    </row>
    <row r="50" spans="1:6" ht="47.25" customHeight="1" x14ac:dyDescent="0.25">
      <c r="A50" s="103">
        <v>45</v>
      </c>
      <c r="B50" s="111" t="s">
        <v>371</v>
      </c>
      <c r="C50" s="110">
        <v>93</v>
      </c>
      <c r="D50" s="110">
        <v>17</v>
      </c>
      <c r="F50" s="125"/>
    </row>
    <row r="51" spans="1:6" ht="36.75" customHeight="1" x14ac:dyDescent="0.25">
      <c r="A51" s="103">
        <v>46</v>
      </c>
      <c r="B51" s="111" t="s">
        <v>191</v>
      </c>
      <c r="C51" s="110">
        <v>88</v>
      </c>
      <c r="D51" s="110">
        <v>12</v>
      </c>
      <c r="F51" s="125"/>
    </row>
    <row r="52" spans="1:6" ht="20.100000000000001" customHeight="1" x14ac:dyDescent="0.25">
      <c r="A52" s="103">
        <v>47</v>
      </c>
      <c r="B52" s="111" t="s">
        <v>253</v>
      </c>
      <c r="C52" s="110">
        <v>86</v>
      </c>
      <c r="D52" s="110">
        <v>8</v>
      </c>
      <c r="F52" s="125"/>
    </row>
    <row r="53" spans="1:6" ht="20.100000000000001" customHeight="1" x14ac:dyDescent="0.25">
      <c r="A53" s="103">
        <v>48</v>
      </c>
      <c r="B53" s="111" t="s">
        <v>299</v>
      </c>
      <c r="C53" s="110">
        <v>86</v>
      </c>
      <c r="D53" s="110">
        <v>20</v>
      </c>
      <c r="F53" s="125"/>
    </row>
    <row r="54" spans="1:6" ht="20.100000000000001" customHeight="1" x14ac:dyDescent="0.25">
      <c r="A54" s="103">
        <v>49</v>
      </c>
      <c r="B54" s="111" t="s">
        <v>250</v>
      </c>
      <c r="C54" s="110">
        <v>83</v>
      </c>
      <c r="D54" s="110">
        <v>9</v>
      </c>
      <c r="F54" s="125"/>
    </row>
    <row r="55" spans="1:6" ht="64.5" customHeight="1" x14ac:dyDescent="0.25">
      <c r="A55" s="103">
        <v>50</v>
      </c>
      <c r="B55" s="111" t="s">
        <v>211</v>
      </c>
      <c r="C55" s="110">
        <v>83</v>
      </c>
      <c r="D55" s="110">
        <v>9</v>
      </c>
      <c r="F55" s="125"/>
    </row>
    <row r="56" spans="1:6" x14ac:dyDescent="0.25">
      <c r="F56" s="125"/>
    </row>
    <row r="57" spans="1:6" x14ac:dyDescent="0.25">
      <c r="F57" s="125"/>
    </row>
    <row r="58" spans="1:6" x14ac:dyDescent="0.25">
      <c r="F58" s="125"/>
    </row>
    <row r="59" spans="1:6" x14ac:dyDescent="0.25">
      <c r="F59" s="125"/>
    </row>
    <row r="60" spans="1:6" x14ac:dyDescent="0.25">
      <c r="F60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F46" sqref="F46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8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50.25" customHeight="1" x14ac:dyDescent="0.25">
      <c r="A1" s="372" t="s">
        <v>197</v>
      </c>
      <c r="B1" s="372"/>
      <c r="C1" s="372"/>
      <c r="D1" s="372"/>
    </row>
    <row r="2" spans="1:6" ht="23.2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4" spans="1:6" ht="9.75" customHeight="1" x14ac:dyDescent="0.25"/>
    <row r="5" spans="1:6" s="102" customFormat="1" ht="35.450000000000003" customHeight="1" x14ac:dyDescent="0.25">
      <c r="A5" s="178"/>
      <c r="B5" s="179" t="s">
        <v>86</v>
      </c>
      <c r="C5" s="353" t="s">
        <v>368</v>
      </c>
      <c r="D5" s="354" t="s">
        <v>367</v>
      </c>
    </row>
    <row r="6" spans="1:6" ht="39.950000000000003" customHeight="1" x14ac:dyDescent="0.25">
      <c r="A6" s="103">
        <v>1</v>
      </c>
      <c r="B6" s="104" t="s">
        <v>165</v>
      </c>
      <c r="C6" s="129">
        <v>705</v>
      </c>
      <c r="D6" s="129">
        <v>124</v>
      </c>
      <c r="F6" s="125"/>
    </row>
    <row r="7" spans="1:6" ht="20.100000000000001" customHeight="1" x14ac:dyDescent="0.25">
      <c r="A7" s="103">
        <v>2</v>
      </c>
      <c r="B7" s="104" t="s">
        <v>169</v>
      </c>
      <c r="C7" s="129">
        <v>635</v>
      </c>
      <c r="D7" s="129">
        <v>196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245</v>
      </c>
      <c r="D8" s="129">
        <v>42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129">
        <v>166</v>
      </c>
      <c r="D9" s="129">
        <v>19</v>
      </c>
      <c r="F9" s="125"/>
    </row>
    <row r="10" spans="1:6" s="107" customFormat="1" ht="39.950000000000003" customHeight="1" x14ac:dyDescent="0.25">
      <c r="A10" s="103">
        <v>5</v>
      </c>
      <c r="B10" s="104" t="s">
        <v>174</v>
      </c>
      <c r="C10" s="129">
        <v>144</v>
      </c>
      <c r="D10" s="129">
        <v>13</v>
      </c>
      <c r="F10" s="125"/>
    </row>
    <row r="11" spans="1:6" s="107" customFormat="1" ht="20.100000000000001" customHeight="1" x14ac:dyDescent="0.25">
      <c r="A11" s="103">
        <v>6</v>
      </c>
      <c r="B11" s="104" t="s">
        <v>179</v>
      </c>
      <c r="C11" s="129">
        <v>96</v>
      </c>
      <c r="D11" s="129">
        <v>12</v>
      </c>
      <c r="F11" s="125"/>
    </row>
    <row r="12" spans="1:6" s="107" customFormat="1" ht="39.950000000000003" customHeight="1" x14ac:dyDescent="0.25">
      <c r="A12" s="103">
        <v>7</v>
      </c>
      <c r="B12" s="104" t="s">
        <v>178</v>
      </c>
      <c r="C12" s="129">
        <v>93</v>
      </c>
      <c r="D12" s="129">
        <v>16</v>
      </c>
      <c r="F12" s="125"/>
    </row>
    <row r="13" spans="1:6" s="107" customFormat="1" ht="20.100000000000001" customHeight="1" x14ac:dyDescent="0.25">
      <c r="A13" s="103">
        <v>8</v>
      </c>
      <c r="B13" s="104" t="s">
        <v>185</v>
      </c>
      <c r="C13" s="129">
        <v>86</v>
      </c>
      <c r="D13" s="129">
        <v>10</v>
      </c>
      <c r="F13" s="125"/>
    </row>
    <row r="14" spans="1:6" s="107" customFormat="1" ht="66" customHeight="1" x14ac:dyDescent="0.25">
      <c r="A14" s="103">
        <v>9</v>
      </c>
      <c r="B14" s="104" t="s">
        <v>167</v>
      </c>
      <c r="C14" s="129">
        <v>83</v>
      </c>
      <c r="D14" s="129">
        <v>7</v>
      </c>
      <c r="F14" s="125"/>
    </row>
    <row r="15" spans="1:6" s="107" customFormat="1" ht="20.100000000000001" customHeight="1" x14ac:dyDescent="0.25">
      <c r="A15" s="103">
        <v>10</v>
      </c>
      <c r="B15" s="104" t="s">
        <v>168</v>
      </c>
      <c r="C15" s="129">
        <v>80</v>
      </c>
      <c r="D15" s="129">
        <v>9</v>
      </c>
      <c r="F15" s="125"/>
    </row>
    <row r="16" spans="1:6" s="107" customFormat="1" ht="39.950000000000003" customHeight="1" x14ac:dyDescent="0.25">
      <c r="A16" s="103">
        <v>11</v>
      </c>
      <c r="B16" s="104" t="s">
        <v>239</v>
      </c>
      <c r="C16" s="129">
        <v>74</v>
      </c>
      <c r="D16" s="129">
        <v>6</v>
      </c>
      <c r="F16" s="125"/>
    </row>
    <row r="17" spans="1:6" s="107" customFormat="1" ht="20.100000000000001" customHeight="1" x14ac:dyDescent="0.25">
      <c r="A17" s="103">
        <v>12</v>
      </c>
      <c r="B17" s="104" t="s">
        <v>192</v>
      </c>
      <c r="C17" s="129">
        <v>70</v>
      </c>
      <c r="D17" s="129">
        <v>16</v>
      </c>
      <c r="F17" s="125"/>
    </row>
    <row r="18" spans="1:6" s="107" customFormat="1" ht="20.100000000000001" customHeight="1" x14ac:dyDescent="0.25">
      <c r="A18" s="103">
        <v>13</v>
      </c>
      <c r="B18" s="104" t="s">
        <v>227</v>
      </c>
      <c r="C18" s="129">
        <v>67</v>
      </c>
      <c r="D18" s="129">
        <v>11</v>
      </c>
      <c r="F18" s="125"/>
    </row>
    <row r="19" spans="1:6" s="107" customFormat="1" ht="39.950000000000003" customHeight="1" x14ac:dyDescent="0.25">
      <c r="A19" s="103">
        <v>14</v>
      </c>
      <c r="B19" s="104" t="s">
        <v>195</v>
      </c>
      <c r="C19" s="129">
        <v>65</v>
      </c>
      <c r="D19" s="129">
        <v>12</v>
      </c>
      <c r="F19" s="125"/>
    </row>
    <row r="20" spans="1:6" s="107" customFormat="1" ht="39.950000000000003" customHeight="1" x14ac:dyDescent="0.25">
      <c r="A20" s="103">
        <v>15</v>
      </c>
      <c r="B20" s="104" t="s">
        <v>198</v>
      </c>
      <c r="C20" s="129">
        <v>62</v>
      </c>
      <c r="D20" s="129">
        <v>1</v>
      </c>
      <c r="F20" s="125"/>
    </row>
    <row r="21" spans="1:6" s="107" customFormat="1" ht="20.100000000000001" customHeight="1" x14ac:dyDescent="0.25">
      <c r="A21" s="103">
        <v>16</v>
      </c>
      <c r="B21" s="104" t="s">
        <v>189</v>
      </c>
      <c r="C21" s="129">
        <v>58</v>
      </c>
      <c r="D21" s="129">
        <v>8</v>
      </c>
      <c r="F21" s="125"/>
    </row>
    <row r="22" spans="1:6" s="107" customFormat="1" ht="20.100000000000001" customHeight="1" x14ac:dyDescent="0.25">
      <c r="A22" s="103">
        <v>17</v>
      </c>
      <c r="B22" s="104" t="s">
        <v>217</v>
      </c>
      <c r="C22" s="129">
        <v>55</v>
      </c>
      <c r="D22" s="129">
        <v>9</v>
      </c>
      <c r="F22" s="125"/>
    </row>
    <row r="23" spans="1:6" s="107" customFormat="1" ht="20.100000000000001" customHeight="1" x14ac:dyDescent="0.25">
      <c r="A23" s="103">
        <v>18</v>
      </c>
      <c r="B23" s="104" t="s">
        <v>182</v>
      </c>
      <c r="C23" s="129">
        <v>53</v>
      </c>
      <c r="D23" s="129">
        <v>14</v>
      </c>
      <c r="F23" s="125"/>
    </row>
    <row r="24" spans="1:6" s="107" customFormat="1" ht="20.100000000000001" customHeight="1" x14ac:dyDescent="0.25">
      <c r="A24" s="103">
        <v>19</v>
      </c>
      <c r="B24" s="104" t="s">
        <v>244</v>
      </c>
      <c r="C24" s="129">
        <v>52</v>
      </c>
      <c r="D24" s="129">
        <v>9</v>
      </c>
      <c r="F24" s="125"/>
    </row>
    <row r="25" spans="1:6" s="107" customFormat="1" ht="54" customHeight="1" x14ac:dyDescent="0.25">
      <c r="A25" s="103">
        <v>20</v>
      </c>
      <c r="B25" s="104" t="s">
        <v>173</v>
      </c>
      <c r="C25" s="129">
        <v>51</v>
      </c>
      <c r="D25" s="129">
        <v>9</v>
      </c>
      <c r="F25" s="125"/>
    </row>
    <row r="26" spans="1:6" s="107" customFormat="1" ht="20.100000000000001" customHeight="1" x14ac:dyDescent="0.25">
      <c r="A26" s="103">
        <v>21</v>
      </c>
      <c r="B26" s="104" t="s">
        <v>216</v>
      </c>
      <c r="C26" s="129">
        <v>48</v>
      </c>
      <c r="D26" s="129">
        <v>8</v>
      </c>
      <c r="F26" s="125"/>
    </row>
    <row r="27" spans="1:6" s="107" customFormat="1" ht="20.100000000000001" customHeight="1" x14ac:dyDescent="0.25">
      <c r="A27" s="103">
        <v>22</v>
      </c>
      <c r="B27" s="104" t="s">
        <v>176</v>
      </c>
      <c r="C27" s="129">
        <v>48</v>
      </c>
      <c r="D27" s="129">
        <v>4</v>
      </c>
      <c r="F27" s="125"/>
    </row>
    <row r="28" spans="1:6" s="107" customFormat="1" ht="39.950000000000003" customHeight="1" x14ac:dyDescent="0.25">
      <c r="A28" s="103">
        <v>23</v>
      </c>
      <c r="B28" s="104" t="s">
        <v>225</v>
      </c>
      <c r="C28" s="129">
        <v>45</v>
      </c>
      <c r="D28" s="129">
        <v>8</v>
      </c>
      <c r="F28" s="125"/>
    </row>
    <row r="29" spans="1:6" s="107" customFormat="1" ht="20.100000000000001" customHeight="1" x14ac:dyDescent="0.25">
      <c r="A29" s="103">
        <v>24</v>
      </c>
      <c r="B29" s="104" t="s">
        <v>250</v>
      </c>
      <c r="C29" s="129">
        <v>44</v>
      </c>
      <c r="D29" s="129">
        <v>2</v>
      </c>
      <c r="F29" s="125"/>
    </row>
    <row r="30" spans="1:6" s="107" customFormat="1" ht="20.100000000000001" customHeight="1" x14ac:dyDescent="0.25">
      <c r="A30" s="103">
        <v>25</v>
      </c>
      <c r="B30" s="104" t="s">
        <v>193</v>
      </c>
      <c r="C30" s="129">
        <v>44</v>
      </c>
      <c r="D30" s="129">
        <v>9</v>
      </c>
      <c r="F30" s="125"/>
    </row>
    <row r="31" spans="1:6" s="107" customFormat="1" ht="39.950000000000003" customHeight="1" x14ac:dyDescent="0.25">
      <c r="A31" s="103">
        <v>26</v>
      </c>
      <c r="B31" s="104" t="s">
        <v>218</v>
      </c>
      <c r="C31" s="129">
        <v>39</v>
      </c>
      <c r="D31" s="129">
        <v>5</v>
      </c>
      <c r="F31" s="125"/>
    </row>
    <row r="32" spans="1:6" s="107" customFormat="1" ht="20.100000000000001" customHeight="1" x14ac:dyDescent="0.25">
      <c r="A32" s="103">
        <v>27</v>
      </c>
      <c r="B32" s="104" t="s">
        <v>247</v>
      </c>
      <c r="C32" s="129">
        <v>39</v>
      </c>
      <c r="D32" s="129">
        <v>13</v>
      </c>
      <c r="F32" s="125"/>
    </row>
    <row r="33" spans="1:6" s="107" customFormat="1" ht="39.950000000000003" customHeight="1" x14ac:dyDescent="0.25">
      <c r="A33" s="103">
        <v>28</v>
      </c>
      <c r="B33" s="104" t="s">
        <v>180</v>
      </c>
      <c r="C33" s="129">
        <v>36</v>
      </c>
      <c r="D33" s="129">
        <v>3</v>
      </c>
      <c r="F33" s="125"/>
    </row>
    <row r="34" spans="1:6" s="107" customFormat="1" ht="20.100000000000001" customHeight="1" x14ac:dyDescent="0.25">
      <c r="A34" s="103">
        <v>29</v>
      </c>
      <c r="B34" s="104" t="s">
        <v>194</v>
      </c>
      <c r="C34" s="129">
        <v>35</v>
      </c>
      <c r="D34" s="129">
        <v>3</v>
      </c>
      <c r="F34" s="125"/>
    </row>
    <row r="35" spans="1:6" s="107" customFormat="1" ht="39.950000000000003" customHeight="1" x14ac:dyDescent="0.25">
      <c r="A35" s="103">
        <v>30</v>
      </c>
      <c r="B35" s="104" t="s">
        <v>256</v>
      </c>
      <c r="C35" s="129">
        <v>35</v>
      </c>
      <c r="D35" s="129">
        <v>3</v>
      </c>
      <c r="F35" s="125"/>
    </row>
    <row r="36" spans="1:6" s="107" customFormat="1" ht="39.950000000000003" customHeight="1" x14ac:dyDescent="0.25">
      <c r="A36" s="103">
        <v>31</v>
      </c>
      <c r="B36" s="108" t="s">
        <v>212</v>
      </c>
      <c r="C36" s="129">
        <v>35</v>
      </c>
      <c r="D36" s="129">
        <v>6</v>
      </c>
      <c r="F36" s="125"/>
    </row>
    <row r="37" spans="1:6" s="107" customFormat="1" ht="20.100000000000001" customHeight="1" x14ac:dyDescent="0.25">
      <c r="A37" s="103">
        <v>32</v>
      </c>
      <c r="B37" s="104" t="s">
        <v>214</v>
      </c>
      <c r="C37" s="129">
        <v>31</v>
      </c>
      <c r="D37" s="129">
        <v>3</v>
      </c>
      <c r="F37" s="125"/>
    </row>
    <row r="38" spans="1:6" s="107" customFormat="1" ht="39.950000000000003" customHeight="1" x14ac:dyDescent="0.25">
      <c r="A38" s="103">
        <v>33</v>
      </c>
      <c r="B38" s="104" t="s">
        <v>254</v>
      </c>
      <c r="C38" s="129">
        <v>31</v>
      </c>
      <c r="D38" s="129">
        <v>11</v>
      </c>
      <c r="F38" s="125"/>
    </row>
    <row r="39" spans="1:6" s="107" customFormat="1" ht="39.950000000000003" customHeight="1" x14ac:dyDescent="0.25">
      <c r="A39" s="103">
        <v>34</v>
      </c>
      <c r="B39" s="104" t="s">
        <v>170</v>
      </c>
      <c r="C39" s="129">
        <v>31</v>
      </c>
      <c r="D39" s="129">
        <v>3</v>
      </c>
      <c r="F39" s="125"/>
    </row>
    <row r="40" spans="1:6" s="107" customFormat="1" ht="51.75" customHeight="1" x14ac:dyDescent="0.25">
      <c r="A40" s="103">
        <v>35</v>
      </c>
      <c r="B40" s="104" t="s">
        <v>236</v>
      </c>
      <c r="C40" s="129">
        <v>30</v>
      </c>
      <c r="D40" s="129">
        <v>4</v>
      </c>
      <c r="F40" s="125"/>
    </row>
    <row r="41" spans="1:6" s="107" customFormat="1" ht="20.100000000000001" customHeight="1" x14ac:dyDescent="0.25">
      <c r="A41" s="103">
        <v>36</v>
      </c>
      <c r="B41" s="104" t="s">
        <v>300</v>
      </c>
      <c r="C41" s="129">
        <v>30</v>
      </c>
      <c r="D41" s="129">
        <v>5</v>
      </c>
      <c r="F41" s="125"/>
    </row>
    <row r="42" spans="1:6" ht="24" customHeight="1" x14ac:dyDescent="0.25">
      <c r="A42" s="103">
        <v>37</v>
      </c>
      <c r="B42" s="104" t="s">
        <v>232</v>
      </c>
      <c r="C42" s="110">
        <v>30</v>
      </c>
      <c r="D42" s="110">
        <v>3</v>
      </c>
      <c r="F42" s="125"/>
    </row>
    <row r="43" spans="1:6" ht="20.100000000000001" customHeight="1" x14ac:dyDescent="0.25">
      <c r="A43" s="103">
        <v>38</v>
      </c>
      <c r="B43" s="104" t="s">
        <v>226</v>
      </c>
      <c r="C43" s="110">
        <v>29</v>
      </c>
      <c r="D43" s="110">
        <v>3</v>
      </c>
      <c r="F43" s="125"/>
    </row>
    <row r="44" spans="1:6" ht="20.100000000000001" customHeight="1" x14ac:dyDescent="0.25">
      <c r="A44" s="103">
        <v>39</v>
      </c>
      <c r="B44" s="104" t="s">
        <v>219</v>
      </c>
      <c r="C44" s="110">
        <v>29</v>
      </c>
      <c r="D44" s="110">
        <v>3</v>
      </c>
      <c r="F44" s="125"/>
    </row>
    <row r="45" spans="1:6" ht="39.950000000000003" customHeight="1" x14ac:dyDescent="0.25">
      <c r="A45" s="103">
        <v>40</v>
      </c>
      <c r="B45" s="104" t="s">
        <v>255</v>
      </c>
      <c r="C45" s="110">
        <v>29</v>
      </c>
      <c r="D45" s="110">
        <v>7</v>
      </c>
      <c r="F45" s="125"/>
    </row>
    <row r="46" spans="1:6" ht="39.950000000000003" customHeight="1" x14ac:dyDescent="0.25">
      <c r="A46" s="103">
        <v>41</v>
      </c>
      <c r="B46" s="104" t="s">
        <v>183</v>
      </c>
      <c r="C46" s="110">
        <v>28</v>
      </c>
      <c r="D46" s="110">
        <v>6</v>
      </c>
      <c r="F46" s="125"/>
    </row>
    <row r="47" spans="1:6" ht="39.950000000000003" customHeight="1" x14ac:dyDescent="0.25">
      <c r="A47" s="103">
        <v>42</v>
      </c>
      <c r="B47" s="104" t="s">
        <v>220</v>
      </c>
      <c r="C47" s="110">
        <v>28</v>
      </c>
      <c r="D47" s="110">
        <v>2</v>
      </c>
      <c r="F47" s="125"/>
    </row>
    <row r="48" spans="1:6" ht="20.100000000000001" customHeight="1" x14ac:dyDescent="0.25">
      <c r="A48" s="103">
        <v>43</v>
      </c>
      <c r="B48" s="104" t="s">
        <v>187</v>
      </c>
      <c r="C48" s="110">
        <v>28</v>
      </c>
      <c r="D48" s="110">
        <v>4</v>
      </c>
      <c r="F48" s="125"/>
    </row>
    <row r="49" spans="1:6" ht="39.950000000000003" customHeight="1" x14ac:dyDescent="0.25">
      <c r="A49" s="103">
        <v>44</v>
      </c>
      <c r="B49" s="104" t="s">
        <v>213</v>
      </c>
      <c r="C49" s="110">
        <v>27</v>
      </c>
      <c r="D49" s="110">
        <v>1</v>
      </c>
      <c r="F49" s="125"/>
    </row>
    <row r="50" spans="1:6" ht="39.950000000000003" customHeight="1" x14ac:dyDescent="0.25">
      <c r="A50" s="103">
        <v>45</v>
      </c>
      <c r="B50" s="104" t="s">
        <v>191</v>
      </c>
      <c r="C50" s="110">
        <v>27</v>
      </c>
      <c r="D50" s="110">
        <v>4</v>
      </c>
      <c r="F50" s="125"/>
    </row>
    <row r="51" spans="1:6" ht="20.100000000000001" customHeight="1" x14ac:dyDescent="0.25">
      <c r="A51" s="103">
        <v>46</v>
      </c>
      <c r="B51" s="104" t="s">
        <v>246</v>
      </c>
      <c r="C51" s="110">
        <v>26</v>
      </c>
      <c r="D51" s="110">
        <v>1</v>
      </c>
      <c r="F51" s="125"/>
    </row>
    <row r="52" spans="1:6" ht="39.950000000000003" customHeight="1" x14ac:dyDescent="0.25">
      <c r="A52" s="103">
        <v>47</v>
      </c>
      <c r="B52" s="104" t="s">
        <v>257</v>
      </c>
      <c r="C52" s="110">
        <v>24</v>
      </c>
      <c r="D52" s="110">
        <v>1</v>
      </c>
      <c r="F52" s="125"/>
    </row>
    <row r="53" spans="1:6" ht="20.100000000000001" customHeight="1" x14ac:dyDescent="0.25">
      <c r="A53" s="103">
        <v>48</v>
      </c>
      <c r="B53" s="104" t="s">
        <v>177</v>
      </c>
      <c r="C53" s="110">
        <v>24</v>
      </c>
      <c r="D53" s="110">
        <v>9</v>
      </c>
      <c r="F53" s="125"/>
    </row>
    <row r="54" spans="1:6" ht="39.950000000000003" customHeight="1" x14ac:dyDescent="0.25">
      <c r="A54" s="103">
        <v>49</v>
      </c>
      <c r="B54" s="104" t="s">
        <v>359</v>
      </c>
      <c r="C54" s="110">
        <v>23</v>
      </c>
      <c r="D54" s="110">
        <v>6</v>
      </c>
      <c r="F54" s="125"/>
    </row>
    <row r="55" spans="1:6" ht="20.100000000000001" customHeight="1" x14ac:dyDescent="0.25">
      <c r="A55" s="103">
        <v>50</v>
      </c>
      <c r="B55" s="104" t="s">
        <v>181</v>
      </c>
      <c r="C55" s="110">
        <v>23</v>
      </c>
      <c r="D55" s="110">
        <v>3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E50" sqref="E50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7.855468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5" customHeight="1" x14ac:dyDescent="0.25">
      <c r="A1" s="372" t="s">
        <v>196</v>
      </c>
      <c r="B1" s="372"/>
      <c r="C1" s="372"/>
      <c r="D1" s="372"/>
    </row>
    <row r="2" spans="1:6" ht="15.75" customHeight="1" x14ac:dyDescent="0.25">
      <c r="A2" s="372" t="s">
        <v>215</v>
      </c>
      <c r="B2" s="372"/>
      <c r="C2" s="372"/>
      <c r="D2" s="372"/>
    </row>
    <row r="3" spans="1:6" ht="20.25" customHeight="1" x14ac:dyDescent="0.25">
      <c r="B3" s="372" t="s">
        <v>85</v>
      </c>
      <c r="C3" s="372"/>
      <c r="D3" s="372"/>
    </row>
    <row r="5" spans="1:6" s="102" customFormat="1" ht="35.450000000000003" customHeight="1" x14ac:dyDescent="0.25">
      <c r="A5" s="178"/>
      <c r="B5" s="179" t="s">
        <v>86</v>
      </c>
      <c r="C5" s="353" t="s">
        <v>368</v>
      </c>
      <c r="D5" s="354" t="s">
        <v>367</v>
      </c>
    </row>
    <row r="6" spans="1:6" ht="33" customHeight="1" x14ac:dyDescent="0.25">
      <c r="A6" s="103">
        <v>1</v>
      </c>
      <c r="B6" s="104" t="s">
        <v>165</v>
      </c>
      <c r="C6" s="129">
        <v>1431</v>
      </c>
      <c r="D6" s="129">
        <v>374</v>
      </c>
      <c r="F6" s="125"/>
    </row>
    <row r="7" spans="1:6" ht="21.95" customHeight="1" x14ac:dyDescent="0.25">
      <c r="A7" s="103">
        <v>2</v>
      </c>
      <c r="B7" s="104" t="s">
        <v>166</v>
      </c>
      <c r="C7" s="129">
        <v>1222</v>
      </c>
      <c r="D7" s="129">
        <v>284</v>
      </c>
      <c r="F7" s="125"/>
    </row>
    <row r="8" spans="1:6" ht="66.75" customHeight="1" x14ac:dyDescent="0.25">
      <c r="A8" s="103">
        <v>3</v>
      </c>
      <c r="B8" s="104" t="s">
        <v>167</v>
      </c>
      <c r="C8" s="129">
        <v>877</v>
      </c>
      <c r="D8" s="129">
        <v>167</v>
      </c>
      <c r="F8" s="125"/>
    </row>
    <row r="9" spans="1:6" s="107" customFormat="1" ht="21.95" customHeight="1" x14ac:dyDescent="0.25">
      <c r="A9" s="103">
        <v>4</v>
      </c>
      <c r="B9" s="104" t="s">
        <v>177</v>
      </c>
      <c r="C9" s="129">
        <v>838</v>
      </c>
      <c r="D9" s="129">
        <v>177</v>
      </c>
      <c r="F9" s="125"/>
    </row>
    <row r="10" spans="1:6" s="107" customFormat="1" ht="21.95" customHeight="1" x14ac:dyDescent="0.25">
      <c r="A10" s="103">
        <v>5</v>
      </c>
      <c r="B10" s="104" t="s">
        <v>168</v>
      </c>
      <c r="C10" s="129">
        <v>588</v>
      </c>
      <c r="D10" s="129">
        <v>92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405</v>
      </c>
      <c r="D11" s="129">
        <v>76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392</v>
      </c>
      <c r="D12" s="129">
        <v>128</v>
      </c>
      <c r="F12" s="125"/>
    </row>
    <row r="13" spans="1:6" s="107" customFormat="1" ht="21.95" customHeight="1" x14ac:dyDescent="0.25">
      <c r="A13" s="103">
        <v>8</v>
      </c>
      <c r="B13" s="104" t="s">
        <v>227</v>
      </c>
      <c r="C13" s="129">
        <v>259</v>
      </c>
      <c r="D13" s="129">
        <v>29</v>
      </c>
      <c r="F13" s="125"/>
    </row>
    <row r="14" spans="1:6" s="107" customFormat="1" ht="21.95" customHeight="1" x14ac:dyDescent="0.25">
      <c r="A14" s="103">
        <v>9</v>
      </c>
      <c r="B14" s="104" t="s">
        <v>172</v>
      </c>
      <c r="C14" s="129">
        <v>248</v>
      </c>
      <c r="D14" s="129">
        <v>29</v>
      </c>
      <c r="F14" s="125"/>
    </row>
    <row r="15" spans="1:6" s="107" customFormat="1" ht="21.95" customHeight="1" x14ac:dyDescent="0.25">
      <c r="A15" s="103">
        <v>10</v>
      </c>
      <c r="B15" s="104" t="s">
        <v>217</v>
      </c>
      <c r="C15" s="129">
        <v>232</v>
      </c>
      <c r="D15" s="129">
        <v>51</v>
      </c>
      <c r="F15" s="125"/>
    </row>
    <row r="16" spans="1:6" s="107" customFormat="1" ht="21.95" customHeight="1" x14ac:dyDescent="0.25">
      <c r="A16" s="103">
        <v>11</v>
      </c>
      <c r="B16" s="104" t="s">
        <v>187</v>
      </c>
      <c r="C16" s="129">
        <v>222</v>
      </c>
      <c r="D16" s="129">
        <v>42</v>
      </c>
      <c r="F16" s="125"/>
    </row>
    <row r="17" spans="1:6" s="107" customFormat="1" ht="35.25" customHeight="1" x14ac:dyDescent="0.25">
      <c r="A17" s="103">
        <v>12</v>
      </c>
      <c r="B17" s="104" t="s">
        <v>171</v>
      </c>
      <c r="C17" s="129">
        <v>220</v>
      </c>
      <c r="D17" s="129">
        <v>41</v>
      </c>
      <c r="F17" s="125"/>
    </row>
    <row r="18" spans="1:6" s="107" customFormat="1" ht="28.5" customHeight="1" x14ac:dyDescent="0.25">
      <c r="A18" s="103">
        <v>13</v>
      </c>
      <c r="B18" s="104" t="s">
        <v>195</v>
      </c>
      <c r="C18" s="129">
        <v>185</v>
      </c>
      <c r="D18" s="129">
        <v>48</v>
      </c>
      <c r="F18" s="125"/>
    </row>
    <row r="19" spans="1:6" s="107" customFormat="1" ht="32.25" customHeight="1" x14ac:dyDescent="0.25">
      <c r="A19" s="103">
        <v>14</v>
      </c>
      <c r="B19" s="104" t="s">
        <v>225</v>
      </c>
      <c r="C19" s="129">
        <v>181</v>
      </c>
      <c r="D19" s="129">
        <v>37</v>
      </c>
      <c r="F19" s="125"/>
    </row>
    <row r="20" spans="1:6" s="107" customFormat="1" ht="30.75" customHeight="1" x14ac:dyDescent="0.25">
      <c r="A20" s="103">
        <v>15</v>
      </c>
      <c r="B20" s="104" t="s">
        <v>183</v>
      </c>
      <c r="C20" s="129">
        <v>168</v>
      </c>
      <c r="D20" s="129">
        <v>26</v>
      </c>
      <c r="F20" s="125"/>
    </row>
    <row r="21" spans="1:6" s="107" customFormat="1" ht="21.95" customHeight="1" x14ac:dyDescent="0.25">
      <c r="A21" s="103">
        <v>16</v>
      </c>
      <c r="B21" s="104" t="s">
        <v>189</v>
      </c>
      <c r="C21" s="129">
        <v>155</v>
      </c>
      <c r="D21" s="129">
        <v>26</v>
      </c>
      <c r="F21" s="125"/>
    </row>
    <row r="22" spans="1:6" s="107" customFormat="1" ht="37.5" customHeight="1" x14ac:dyDescent="0.25">
      <c r="A22" s="103">
        <v>17</v>
      </c>
      <c r="B22" s="104" t="s">
        <v>255</v>
      </c>
      <c r="C22" s="129">
        <v>142</v>
      </c>
      <c r="D22" s="129">
        <v>11</v>
      </c>
      <c r="F22" s="125"/>
    </row>
    <row r="23" spans="1:6" s="107" customFormat="1" ht="21.95" customHeight="1" x14ac:dyDescent="0.25">
      <c r="A23" s="103">
        <v>18</v>
      </c>
      <c r="B23" s="104" t="s">
        <v>182</v>
      </c>
      <c r="C23" s="129">
        <v>135</v>
      </c>
      <c r="D23" s="129">
        <v>55</v>
      </c>
      <c r="F23" s="125"/>
    </row>
    <row r="24" spans="1:6" s="107" customFormat="1" ht="31.5" x14ac:dyDescent="0.25">
      <c r="A24" s="103">
        <v>19</v>
      </c>
      <c r="B24" s="104" t="s">
        <v>239</v>
      </c>
      <c r="C24" s="129">
        <v>132</v>
      </c>
      <c r="D24" s="129">
        <v>2</v>
      </c>
      <c r="F24" s="125"/>
    </row>
    <row r="25" spans="1:6" s="107" customFormat="1" ht="33.75" customHeight="1" x14ac:dyDescent="0.25">
      <c r="A25" s="103">
        <v>20</v>
      </c>
      <c r="B25" s="104" t="s">
        <v>198</v>
      </c>
      <c r="C25" s="129">
        <v>127</v>
      </c>
      <c r="D25" s="129">
        <v>5</v>
      </c>
      <c r="F25" s="125"/>
    </row>
    <row r="26" spans="1:6" s="107" customFormat="1" ht="50.25" customHeight="1" x14ac:dyDescent="0.25">
      <c r="A26" s="103">
        <v>21</v>
      </c>
      <c r="B26" s="104" t="s">
        <v>184</v>
      </c>
      <c r="C26" s="129">
        <v>117</v>
      </c>
      <c r="D26" s="129">
        <v>30</v>
      </c>
      <c r="F26" s="125"/>
    </row>
    <row r="27" spans="1:6" s="107" customFormat="1" ht="21.95" customHeight="1" x14ac:dyDescent="0.25">
      <c r="A27" s="103">
        <v>22</v>
      </c>
      <c r="B27" s="104" t="s">
        <v>186</v>
      </c>
      <c r="C27" s="129">
        <v>112</v>
      </c>
      <c r="D27" s="129">
        <v>15</v>
      </c>
      <c r="F27" s="125"/>
    </row>
    <row r="28" spans="1:6" s="107" customFormat="1" ht="21.95" customHeight="1" x14ac:dyDescent="0.25">
      <c r="A28" s="103">
        <v>23</v>
      </c>
      <c r="B28" s="104" t="s">
        <v>181</v>
      </c>
      <c r="C28" s="129">
        <v>110</v>
      </c>
      <c r="D28" s="129">
        <v>24</v>
      </c>
      <c r="F28" s="125"/>
    </row>
    <row r="29" spans="1:6" s="107" customFormat="1" ht="38.25" customHeight="1" x14ac:dyDescent="0.25">
      <c r="A29" s="103">
        <v>24</v>
      </c>
      <c r="B29" s="104" t="s">
        <v>190</v>
      </c>
      <c r="C29" s="129">
        <v>109</v>
      </c>
      <c r="D29" s="129">
        <v>26</v>
      </c>
      <c r="F29" s="125"/>
    </row>
    <row r="30" spans="1:6" s="107" customFormat="1" ht="21.95" customHeight="1" x14ac:dyDescent="0.25">
      <c r="A30" s="103">
        <v>25</v>
      </c>
      <c r="B30" s="104" t="s">
        <v>320</v>
      </c>
      <c r="C30" s="129">
        <v>102</v>
      </c>
      <c r="D30" s="129">
        <v>15</v>
      </c>
      <c r="F30" s="125"/>
    </row>
    <row r="31" spans="1:6" s="107" customFormat="1" ht="21.95" customHeight="1" x14ac:dyDescent="0.25">
      <c r="A31" s="103">
        <v>26</v>
      </c>
      <c r="B31" s="104" t="s">
        <v>246</v>
      </c>
      <c r="C31" s="129">
        <v>100</v>
      </c>
      <c r="D31" s="129">
        <v>20</v>
      </c>
      <c r="F31" s="125"/>
    </row>
    <row r="32" spans="1:6" s="107" customFormat="1" ht="21.95" customHeight="1" x14ac:dyDescent="0.25">
      <c r="A32" s="103">
        <v>27</v>
      </c>
      <c r="B32" s="104" t="s">
        <v>194</v>
      </c>
      <c r="C32" s="129">
        <v>93</v>
      </c>
      <c r="D32" s="129">
        <v>28</v>
      </c>
      <c r="F32" s="125"/>
    </row>
    <row r="33" spans="1:6" s="107" customFormat="1" ht="21.95" customHeight="1" x14ac:dyDescent="0.25">
      <c r="A33" s="103">
        <v>28</v>
      </c>
      <c r="B33" s="104" t="s">
        <v>192</v>
      </c>
      <c r="C33" s="129">
        <v>93</v>
      </c>
      <c r="D33" s="129">
        <v>12</v>
      </c>
      <c r="F33" s="125"/>
    </row>
    <row r="34" spans="1:6" s="107" customFormat="1" ht="21.95" customHeight="1" x14ac:dyDescent="0.25">
      <c r="A34" s="103">
        <v>29</v>
      </c>
      <c r="B34" s="104" t="s">
        <v>299</v>
      </c>
      <c r="C34" s="129">
        <v>85</v>
      </c>
      <c r="D34" s="129">
        <v>20</v>
      </c>
      <c r="F34" s="125"/>
    </row>
    <row r="35" spans="1:6" s="107" customFormat="1" ht="48.75" customHeight="1" x14ac:dyDescent="0.25">
      <c r="A35" s="103">
        <v>30</v>
      </c>
      <c r="B35" s="104" t="s">
        <v>371</v>
      </c>
      <c r="C35" s="129">
        <v>85</v>
      </c>
      <c r="D35" s="129">
        <v>17</v>
      </c>
      <c r="F35" s="125"/>
    </row>
    <row r="36" spans="1:6" s="107" customFormat="1" ht="36" customHeight="1" x14ac:dyDescent="0.25">
      <c r="A36" s="103">
        <v>31</v>
      </c>
      <c r="B36" s="108" t="s">
        <v>235</v>
      </c>
      <c r="C36" s="129">
        <v>82</v>
      </c>
      <c r="D36" s="129">
        <v>14</v>
      </c>
      <c r="F36" s="125"/>
    </row>
    <row r="37" spans="1:6" s="107" customFormat="1" ht="21.95" customHeight="1" x14ac:dyDescent="0.25">
      <c r="A37" s="103">
        <v>32</v>
      </c>
      <c r="B37" s="104" t="s">
        <v>176</v>
      </c>
      <c r="C37" s="129">
        <v>81</v>
      </c>
      <c r="D37" s="129">
        <v>8</v>
      </c>
      <c r="F37" s="125"/>
    </row>
    <row r="38" spans="1:6" s="107" customFormat="1" ht="39.75" customHeight="1" x14ac:dyDescent="0.25">
      <c r="A38" s="103">
        <v>33</v>
      </c>
      <c r="B38" s="104" t="s">
        <v>212</v>
      </c>
      <c r="C38" s="129">
        <v>80</v>
      </c>
      <c r="D38" s="129">
        <v>11</v>
      </c>
      <c r="F38" s="125"/>
    </row>
    <row r="39" spans="1:6" s="107" customFormat="1" ht="63" x14ac:dyDescent="0.25">
      <c r="A39" s="103">
        <v>34</v>
      </c>
      <c r="B39" s="104" t="s">
        <v>211</v>
      </c>
      <c r="C39" s="129">
        <v>80</v>
      </c>
      <c r="D39" s="129">
        <v>9</v>
      </c>
      <c r="F39" s="125"/>
    </row>
    <row r="40" spans="1:6" s="107" customFormat="1" ht="32.25" customHeight="1" x14ac:dyDescent="0.25">
      <c r="A40" s="103">
        <v>35</v>
      </c>
      <c r="B40" s="104" t="s">
        <v>254</v>
      </c>
      <c r="C40" s="129">
        <v>78</v>
      </c>
      <c r="D40" s="129">
        <v>39</v>
      </c>
      <c r="F40" s="125"/>
    </row>
    <row r="41" spans="1:6" s="107" customFormat="1" ht="21.95" customHeight="1" x14ac:dyDescent="0.25">
      <c r="A41" s="103">
        <v>36</v>
      </c>
      <c r="B41" s="104" t="s">
        <v>253</v>
      </c>
      <c r="C41" s="129">
        <v>75</v>
      </c>
      <c r="D41" s="129">
        <v>8</v>
      </c>
      <c r="F41" s="125"/>
    </row>
    <row r="42" spans="1:6" ht="21.95" customHeight="1" x14ac:dyDescent="0.25">
      <c r="A42" s="103">
        <v>37</v>
      </c>
      <c r="B42" s="109" t="s">
        <v>193</v>
      </c>
      <c r="C42" s="110">
        <v>74</v>
      </c>
      <c r="D42" s="110">
        <v>12</v>
      </c>
      <c r="F42" s="125"/>
    </row>
    <row r="43" spans="1:6" ht="21.95" customHeight="1" x14ac:dyDescent="0.25">
      <c r="A43" s="103">
        <v>38</v>
      </c>
      <c r="B43" s="111" t="s">
        <v>169</v>
      </c>
      <c r="C43" s="110">
        <v>74</v>
      </c>
      <c r="D43" s="110">
        <v>6</v>
      </c>
      <c r="F43" s="125"/>
    </row>
    <row r="44" spans="1:6" ht="21.95" customHeight="1" x14ac:dyDescent="0.25">
      <c r="A44" s="103">
        <v>39</v>
      </c>
      <c r="B44" s="104" t="s">
        <v>321</v>
      </c>
      <c r="C44" s="110">
        <v>74</v>
      </c>
      <c r="D44" s="110">
        <v>9</v>
      </c>
      <c r="F44" s="125"/>
    </row>
    <row r="45" spans="1:6" ht="40.5" customHeight="1" x14ac:dyDescent="0.25">
      <c r="A45" s="103">
        <v>40</v>
      </c>
      <c r="B45" s="104" t="s">
        <v>180</v>
      </c>
      <c r="C45" s="110">
        <v>72</v>
      </c>
      <c r="D45" s="110">
        <v>14</v>
      </c>
      <c r="F45" s="125"/>
    </row>
    <row r="46" spans="1:6" ht="21.95" customHeight="1" x14ac:dyDescent="0.25">
      <c r="A46" s="103">
        <v>41</v>
      </c>
      <c r="B46" s="104" t="s">
        <v>216</v>
      </c>
      <c r="C46" s="110">
        <v>70</v>
      </c>
      <c r="D46" s="110">
        <v>22</v>
      </c>
      <c r="F46" s="125"/>
    </row>
    <row r="47" spans="1:6" ht="21.95" customHeight="1" x14ac:dyDescent="0.25">
      <c r="A47" s="103">
        <v>42</v>
      </c>
      <c r="B47" s="104" t="s">
        <v>232</v>
      </c>
      <c r="C47" s="110">
        <v>70</v>
      </c>
      <c r="D47" s="110">
        <v>16</v>
      </c>
      <c r="F47" s="125"/>
    </row>
    <row r="48" spans="1:6" ht="21.95" customHeight="1" x14ac:dyDescent="0.25">
      <c r="A48" s="103">
        <v>43</v>
      </c>
      <c r="B48" s="111" t="s">
        <v>354</v>
      </c>
      <c r="C48" s="110">
        <v>69</v>
      </c>
      <c r="D48" s="110">
        <v>23</v>
      </c>
      <c r="F48" s="125"/>
    </row>
    <row r="49" spans="1:6" ht="38.25" customHeight="1" x14ac:dyDescent="0.25">
      <c r="A49" s="103">
        <v>44</v>
      </c>
      <c r="B49" s="112" t="s">
        <v>218</v>
      </c>
      <c r="C49" s="110">
        <v>66</v>
      </c>
      <c r="D49" s="110">
        <v>15</v>
      </c>
      <c r="F49" s="125"/>
    </row>
    <row r="50" spans="1:6" ht="21.95" customHeight="1" x14ac:dyDescent="0.25">
      <c r="A50" s="103">
        <v>45</v>
      </c>
      <c r="B50" s="112" t="s">
        <v>270</v>
      </c>
      <c r="C50" s="110">
        <v>65</v>
      </c>
      <c r="D50" s="110">
        <v>2</v>
      </c>
      <c r="F50" s="125"/>
    </row>
    <row r="51" spans="1:6" ht="33.75" customHeight="1" x14ac:dyDescent="0.25">
      <c r="A51" s="103">
        <v>46</v>
      </c>
      <c r="B51" s="112" t="s">
        <v>188</v>
      </c>
      <c r="C51" s="110">
        <v>62</v>
      </c>
      <c r="D51" s="110">
        <v>10</v>
      </c>
      <c r="F51" s="125"/>
    </row>
    <row r="52" spans="1:6" ht="21.95" customHeight="1" x14ac:dyDescent="0.25">
      <c r="A52" s="103">
        <v>47</v>
      </c>
      <c r="B52" s="112" t="s">
        <v>179</v>
      </c>
      <c r="C52" s="110">
        <v>62</v>
      </c>
      <c r="D52" s="110">
        <v>17</v>
      </c>
      <c r="F52" s="125"/>
    </row>
    <row r="53" spans="1:6" ht="31.5" x14ac:dyDescent="0.25">
      <c r="A53" s="103">
        <v>48</v>
      </c>
      <c r="B53" s="112" t="s">
        <v>191</v>
      </c>
      <c r="C53" s="110">
        <v>61</v>
      </c>
      <c r="D53" s="110">
        <v>8</v>
      </c>
      <c r="F53" s="125"/>
    </row>
    <row r="54" spans="1:6" ht="21.95" customHeight="1" x14ac:dyDescent="0.25">
      <c r="A54" s="103">
        <v>49</v>
      </c>
      <c r="B54" s="112" t="s">
        <v>295</v>
      </c>
      <c r="C54" s="110">
        <v>59</v>
      </c>
      <c r="D54" s="110">
        <v>7</v>
      </c>
      <c r="F54" s="125"/>
    </row>
    <row r="55" spans="1:6" ht="33.75" customHeight="1" x14ac:dyDescent="0.25">
      <c r="A55" s="103">
        <v>50</v>
      </c>
      <c r="B55" s="111" t="s">
        <v>174</v>
      </c>
      <c r="C55" s="110">
        <v>59</v>
      </c>
      <c r="D55" s="110">
        <v>12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C15" sqref="C15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69" t="s">
        <v>328</v>
      </c>
      <c r="B1" s="369"/>
      <c r="C1" s="369"/>
      <c r="D1" s="369"/>
      <c r="E1" s="369"/>
      <c r="F1" s="369"/>
      <c r="G1" s="369"/>
    </row>
    <row r="2" spans="1:16" s="47" customFormat="1" ht="22.5" customHeight="1" x14ac:dyDescent="0.3">
      <c r="A2" s="369" t="s">
        <v>146</v>
      </c>
      <c r="B2" s="369"/>
      <c r="C2" s="369"/>
      <c r="D2" s="369"/>
      <c r="E2" s="369"/>
      <c r="F2" s="369"/>
      <c r="G2" s="369"/>
    </row>
    <row r="3" spans="1:16" s="47" customFormat="1" ht="19.5" customHeight="1" x14ac:dyDescent="0.3">
      <c r="A3" s="368" t="s">
        <v>39</v>
      </c>
      <c r="B3" s="368"/>
      <c r="C3" s="368"/>
      <c r="D3" s="368"/>
      <c r="E3" s="368"/>
      <c r="F3" s="368"/>
      <c r="G3" s="368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31"/>
      <c r="B5" s="248" t="s">
        <v>364</v>
      </c>
      <c r="C5" s="248" t="s">
        <v>365</v>
      </c>
      <c r="D5" s="141" t="s">
        <v>52</v>
      </c>
      <c r="E5" s="236" t="s">
        <v>366</v>
      </c>
      <c r="F5" s="236" t="s">
        <v>367</v>
      </c>
      <c r="G5" s="141" t="s">
        <v>52</v>
      </c>
    </row>
    <row r="6" spans="1:16" s="50" customFormat="1" ht="28.5" customHeight="1" x14ac:dyDescent="0.2">
      <c r="A6" s="177" t="s">
        <v>139</v>
      </c>
      <c r="B6" s="182">
        <f>SUM(B8:B16)</f>
        <v>48675</v>
      </c>
      <c r="C6" s="137">
        <f>SUM(C8:C16)</f>
        <v>24016</v>
      </c>
      <c r="D6" s="136">
        <f>ROUND(C6/B6*100,1)</f>
        <v>49.3</v>
      </c>
      <c r="E6" s="137">
        <f>SUM(E8:E16)</f>
        <v>8391</v>
      </c>
      <c r="F6" s="137">
        <f>SUM(F8:F16)</f>
        <v>4716</v>
      </c>
      <c r="G6" s="136">
        <f>ROUND(F6/E6*100,1)</f>
        <v>56.2</v>
      </c>
      <c r="I6" s="95"/>
    </row>
    <row r="7" spans="1:16" s="50" customFormat="1" ht="18.75" x14ac:dyDescent="0.2">
      <c r="A7" s="153" t="s">
        <v>40</v>
      </c>
      <c r="B7" s="154"/>
      <c r="C7" s="154"/>
      <c r="D7" s="148"/>
      <c r="E7" s="155"/>
      <c r="F7" s="154"/>
      <c r="G7" s="148"/>
      <c r="I7" s="95"/>
    </row>
    <row r="8" spans="1:16" s="70" customFormat="1" ht="45.75" customHeight="1" x14ac:dyDescent="0.2">
      <c r="A8" s="149" t="s">
        <v>41</v>
      </c>
      <c r="B8" s="150">
        <v>5096</v>
      </c>
      <c r="C8" s="151">
        <v>2110</v>
      </c>
      <c r="D8" s="138">
        <f t="shared" ref="D8:D16" si="0">ROUND(C8/B8*100,1)</f>
        <v>41.4</v>
      </c>
      <c r="E8" s="152">
        <v>807</v>
      </c>
      <c r="F8" s="151">
        <v>375</v>
      </c>
      <c r="G8" s="138">
        <f t="shared" ref="G8:G16" si="1">ROUND(F8/E8*100,1)</f>
        <v>46.5</v>
      </c>
      <c r="H8" s="97"/>
      <c r="I8" s="95"/>
      <c r="J8" s="97"/>
      <c r="K8" s="97"/>
      <c r="L8" s="97"/>
      <c r="M8" s="97"/>
      <c r="N8" s="97"/>
      <c r="O8" s="97"/>
      <c r="P8" s="97"/>
    </row>
    <row r="9" spans="1:16" s="70" customFormat="1" ht="30" customHeight="1" x14ac:dyDescent="0.2">
      <c r="A9" s="96" t="s">
        <v>42</v>
      </c>
      <c r="B9" s="77">
        <v>4237</v>
      </c>
      <c r="C9" s="78">
        <v>2058</v>
      </c>
      <c r="D9" s="136">
        <f t="shared" si="0"/>
        <v>48.6</v>
      </c>
      <c r="E9" s="147">
        <v>731</v>
      </c>
      <c r="F9" s="78">
        <v>335</v>
      </c>
      <c r="G9" s="136">
        <f t="shared" si="1"/>
        <v>45.8</v>
      </c>
      <c r="H9" s="97"/>
      <c r="I9" s="95"/>
    </row>
    <row r="10" spans="1:16" ht="30" customHeight="1" x14ac:dyDescent="0.2">
      <c r="A10" s="96" t="s">
        <v>43</v>
      </c>
      <c r="B10" s="77">
        <v>5050</v>
      </c>
      <c r="C10" s="78">
        <v>2604</v>
      </c>
      <c r="D10" s="136">
        <f t="shared" si="0"/>
        <v>51.6</v>
      </c>
      <c r="E10" s="147">
        <v>880</v>
      </c>
      <c r="F10" s="78">
        <v>482</v>
      </c>
      <c r="G10" s="136">
        <f t="shared" si="1"/>
        <v>54.8</v>
      </c>
      <c r="H10" s="97"/>
      <c r="I10" s="95"/>
    </row>
    <row r="11" spans="1:16" ht="30" customHeight="1" x14ac:dyDescent="0.2">
      <c r="A11" s="96" t="s">
        <v>44</v>
      </c>
      <c r="B11" s="77">
        <v>3126</v>
      </c>
      <c r="C11" s="78">
        <v>2157</v>
      </c>
      <c r="D11" s="136">
        <f t="shared" si="0"/>
        <v>69</v>
      </c>
      <c r="E11" s="147">
        <v>841</v>
      </c>
      <c r="F11" s="78">
        <v>457</v>
      </c>
      <c r="G11" s="136">
        <f t="shared" si="1"/>
        <v>54.3</v>
      </c>
      <c r="H11" s="97"/>
      <c r="I11" s="95"/>
    </row>
    <row r="12" spans="1:16" s="64" customFormat="1" ht="30" customHeight="1" x14ac:dyDescent="0.2">
      <c r="A12" s="96" t="s">
        <v>45</v>
      </c>
      <c r="B12" s="77">
        <v>8404</v>
      </c>
      <c r="C12" s="78">
        <v>5207</v>
      </c>
      <c r="D12" s="136">
        <f t="shared" si="0"/>
        <v>62</v>
      </c>
      <c r="E12" s="147">
        <v>1720</v>
      </c>
      <c r="F12" s="78">
        <v>1079</v>
      </c>
      <c r="G12" s="136">
        <f t="shared" si="1"/>
        <v>62.7</v>
      </c>
      <c r="H12" s="97"/>
      <c r="I12" s="95"/>
    </row>
    <row r="13" spans="1:16" ht="44.25" customHeight="1" x14ac:dyDescent="0.2">
      <c r="A13" s="96" t="s">
        <v>46</v>
      </c>
      <c r="B13" s="77">
        <v>1782</v>
      </c>
      <c r="C13" s="78">
        <v>1226</v>
      </c>
      <c r="D13" s="136">
        <f t="shared" si="0"/>
        <v>68.8</v>
      </c>
      <c r="E13" s="147">
        <v>384</v>
      </c>
      <c r="F13" s="78">
        <v>369</v>
      </c>
      <c r="G13" s="136">
        <f t="shared" si="1"/>
        <v>96.1</v>
      </c>
      <c r="H13" s="97"/>
      <c r="I13" s="95"/>
    </row>
    <row r="14" spans="1:16" ht="30" customHeight="1" x14ac:dyDescent="0.2">
      <c r="A14" s="96" t="s">
        <v>47</v>
      </c>
      <c r="B14" s="77">
        <v>4301</v>
      </c>
      <c r="C14" s="78">
        <v>1831</v>
      </c>
      <c r="D14" s="136">
        <f t="shared" si="0"/>
        <v>42.6</v>
      </c>
      <c r="E14" s="147">
        <v>639</v>
      </c>
      <c r="F14" s="78">
        <v>268</v>
      </c>
      <c r="G14" s="136">
        <f t="shared" si="1"/>
        <v>41.9</v>
      </c>
      <c r="H14" s="97"/>
      <c r="I14" s="95"/>
    </row>
    <row r="15" spans="1:16" ht="66.75" customHeight="1" x14ac:dyDescent="0.2">
      <c r="A15" s="96" t="s">
        <v>48</v>
      </c>
      <c r="B15" s="77">
        <v>10259</v>
      </c>
      <c r="C15" s="78">
        <v>2849</v>
      </c>
      <c r="D15" s="136">
        <f t="shared" si="0"/>
        <v>27.8</v>
      </c>
      <c r="E15" s="147">
        <v>987</v>
      </c>
      <c r="F15" s="78">
        <v>430</v>
      </c>
      <c r="G15" s="136">
        <f t="shared" si="1"/>
        <v>43.6</v>
      </c>
      <c r="H15" s="97"/>
      <c r="I15" s="95"/>
    </row>
    <row r="16" spans="1:16" ht="30" customHeight="1" x14ac:dyDescent="0.2">
      <c r="A16" s="96" t="s">
        <v>49</v>
      </c>
      <c r="B16" s="77">
        <v>6420</v>
      </c>
      <c r="C16" s="78">
        <v>3974</v>
      </c>
      <c r="D16" s="136">
        <f t="shared" si="0"/>
        <v>61.9</v>
      </c>
      <c r="E16" s="147">
        <v>1402</v>
      </c>
      <c r="F16" s="78">
        <v>921</v>
      </c>
      <c r="G16" s="136">
        <f t="shared" si="1"/>
        <v>65.7</v>
      </c>
      <c r="H16" s="97"/>
      <c r="I16" s="95"/>
    </row>
    <row r="17" spans="2:3" x14ac:dyDescent="0.2">
      <c r="B17" s="98"/>
    </row>
    <row r="18" spans="2:3" x14ac:dyDescent="0.2">
      <c r="B18" s="98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J14" sqref="J14"/>
    </sheetView>
  </sheetViews>
  <sheetFormatPr defaultColWidth="8.85546875" defaultRowHeight="12.75" x14ac:dyDescent="0.2"/>
  <cols>
    <col min="1" max="1" width="51.5703125" style="61" customWidth="1"/>
    <col min="2" max="2" width="11.85546875" style="134" customWidth="1"/>
    <col min="3" max="3" width="13" style="134" customWidth="1"/>
    <col min="4" max="4" width="12" style="134" customWidth="1"/>
    <col min="5" max="5" width="13.140625" style="134" customWidth="1"/>
    <col min="6" max="6" width="12.140625" style="134" customWidth="1"/>
    <col min="7" max="7" width="13.42578125" style="134" customWidth="1"/>
    <col min="8" max="8" width="12.7109375" style="134" customWidth="1"/>
    <col min="9" max="9" width="13.85546875" style="134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69" t="s">
        <v>326</v>
      </c>
      <c r="B1" s="369"/>
      <c r="C1" s="369"/>
      <c r="D1" s="369"/>
      <c r="E1" s="369"/>
      <c r="F1" s="369"/>
      <c r="G1" s="369"/>
      <c r="H1" s="369"/>
      <c r="I1" s="369"/>
    </row>
    <row r="2" spans="1:13" s="47" customFormat="1" ht="22.5" customHeight="1" x14ac:dyDescent="0.3">
      <c r="A2" s="369" t="s">
        <v>146</v>
      </c>
      <c r="B2" s="369"/>
      <c r="C2" s="369"/>
      <c r="D2" s="369"/>
      <c r="E2" s="369"/>
      <c r="F2" s="369"/>
      <c r="G2" s="369"/>
      <c r="H2" s="369"/>
      <c r="I2" s="369"/>
    </row>
    <row r="3" spans="1:13" s="47" customFormat="1" ht="19.5" customHeight="1" x14ac:dyDescent="0.3">
      <c r="A3" s="368" t="s">
        <v>39</v>
      </c>
      <c r="B3" s="368"/>
      <c r="C3" s="368"/>
      <c r="D3" s="368"/>
      <c r="E3" s="368"/>
      <c r="F3" s="368"/>
      <c r="G3" s="368"/>
      <c r="H3" s="368"/>
      <c r="I3" s="368"/>
    </row>
    <row r="4" spans="1:13" s="50" customFormat="1" ht="15.7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6.25" customHeight="1" x14ac:dyDescent="0.2">
      <c r="A5" s="394"/>
      <c r="B5" s="387" t="s">
        <v>368</v>
      </c>
      <c r="C5" s="388"/>
      <c r="D5" s="388"/>
      <c r="E5" s="389"/>
      <c r="F5" s="390" t="s">
        <v>367</v>
      </c>
      <c r="G5" s="391"/>
      <c r="H5" s="391"/>
      <c r="I5" s="392"/>
    </row>
    <row r="6" spans="1:13" s="50" customFormat="1" ht="69.75" customHeight="1" x14ac:dyDescent="0.2">
      <c r="A6" s="394"/>
      <c r="B6" s="199" t="s">
        <v>161</v>
      </c>
      <c r="C6" s="199" t="s">
        <v>337</v>
      </c>
      <c r="D6" s="199" t="s">
        <v>162</v>
      </c>
      <c r="E6" s="199" t="s">
        <v>337</v>
      </c>
      <c r="F6" s="199" t="s">
        <v>161</v>
      </c>
      <c r="G6" s="199" t="s">
        <v>337</v>
      </c>
      <c r="H6" s="199" t="s">
        <v>162</v>
      </c>
      <c r="I6" s="199" t="s">
        <v>337</v>
      </c>
    </row>
    <row r="7" spans="1:13" s="50" customFormat="1" ht="39" customHeight="1" x14ac:dyDescent="0.2">
      <c r="A7" s="219" t="s">
        <v>163</v>
      </c>
      <c r="B7" s="192">
        <f>SUM(B9:B17)</f>
        <v>17669</v>
      </c>
      <c r="C7" s="201">
        <f>B7/'16'!C6*100</f>
        <v>73.571785476349106</v>
      </c>
      <c r="D7" s="192">
        <f>SUM(D9:D17)</f>
        <v>6347</v>
      </c>
      <c r="E7" s="202">
        <f>D7/'16'!C6*100</f>
        <v>26.428214523650901</v>
      </c>
      <c r="F7" s="192">
        <f>SUM(F9:F17)</f>
        <v>3704</v>
      </c>
      <c r="G7" s="202">
        <f>F7/'16'!F6*100</f>
        <v>78.541136556403728</v>
      </c>
      <c r="H7" s="192">
        <f>SUM(H9:H17)</f>
        <v>1012</v>
      </c>
      <c r="I7" s="202">
        <f>H7/'16'!F6*100</f>
        <v>21.458863443596268</v>
      </c>
      <c r="K7" s="50">
        <v>540903</v>
      </c>
      <c r="L7" s="50">
        <v>488038</v>
      </c>
    </row>
    <row r="8" spans="1:13" s="50" customFormat="1" ht="18.75" customHeight="1" x14ac:dyDescent="0.2">
      <c r="A8" s="153" t="s">
        <v>199</v>
      </c>
      <c r="B8" s="139"/>
      <c r="C8" s="206"/>
      <c r="D8" s="139"/>
      <c r="E8" s="207"/>
      <c r="F8" s="139"/>
      <c r="G8" s="206"/>
      <c r="H8" s="139"/>
      <c r="I8" s="207"/>
    </row>
    <row r="9" spans="1:13" s="70" customFormat="1" ht="45.75" customHeight="1" x14ac:dyDescent="0.2">
      <c r="A9" s="149" t="s">
        <v>41</v>
      </c>
      <c r="B9" s="213">
        <v>1527</v>
      </c>
      <c r="C9" s="214">
        <f>B9/'16'!C8*100</f>
        <v>72.369668246445499</v>
      </c>
      <c r="D9" s="213">
        <f>'16'!C8-'17'!B9</f>
        <v>583</v>
      </c>
      <c r="E9" s="214">
        <f>D9/'16'!C8*100</f>
        <v>27.630331753554504</v>
      </c>
      <c r="F9" s="220">
        <v>275</v>
      </c>
      <c r="G9" s="214">
        <f>F9/'16'!F8*100</f>
        <v>73.333333333333329</v>
      </c>
      <c r="H9" s="213">
        <f>'16'!F8-'17'!F9</f>
        <v>100</v>
      </c>
      <c r="I9" s="214">
        <f>H9/'16'!F8*100</f>
        <v>26.666666666666668</v>
      </c>
      <c r="J9" s="97"/>
      <c r="K9" s="50">
        <v>76403</v>
      </c>
      <c r="L9" s="50">
        <v>67888</v>
      </c>
      <c r="M9" s="97"/>
    </row>
    <row r="10" spans="1:13" s="70" customFormat="1" ht="30" customHeight="1" x14ac:dyDescent="0.25">
      <c r="A10" s="96" t="s">
        <v>42</v>
      </c>
      <c r="B10" s="58">
        <v>1714</v>
      </c>
      <c r="C10" s="214">
        <f>B10/'16'!C9*100</f>
        <v>83.284742468415942</v>
      </c>
      <c r="D10" s="213">
        <f>'16'!C9-'17'!B10</f>
        <v>344</v>
      </c>
      <c r="E10" s="214">
        <f>D10/'16'!C9*100</f>
        <v>16.715257531584061</v>
      </c>
      <c r="F10" s="221">
        <v>295</v>
      </c>
      <c r="G10" s="214">
        <f>F10/'16'!F9*100</f>
        <v>88.059701492537314</v>
      </c>
      <c r="H10" s="213">
        <f>'16'!F9-'17'!F10</f>
        <v>40</v>
      </c>
      <c r="I10" s="214">
        <f>H10/'16'!F9*100</f>
        <v>11.940298507462686</v>
      </c>
      <c r="K10" s="97">
        <v>49463</v>
      </c>
      <c r="L10" s="97">
        <v>43537</v>
      </c>
    </row>
    <row r="11" spans="1:13" ht="30" customHeight="1" x14ac:dyDescent="0.2">
      <c r="A11" s="96" t="s">
        <v>43</v>
      </c>
      <c r="B11" s="57">
        <v>2274</v>
      </c>
      <c r="C11" s="214">
        <f>B11/'16'!C10*100</f>
        <v>87.327188940092171</v>
      </c>
      <c r="D11" s="213">
        <f>'16'!C10-'17'!B11</f>
        <v>330</v>
      </c>
      <c r="E11" s="214">
        <f>D11/'16'!C10*100</f>
        <v>12.672811059907835</v>
      </c>
      <c r="F11" s="57">
        <v>434</v>
      </c>
      <c r="G11" s="214">
        <f>F11/'16'!F10*100</f>
        <v>90.041493775933617</v>
      </c>
      <c r="H11" s="213">
        <f>'16'!F10-'17'!F11</f>
        <v>48</v>
      </c>
      <c r="I11" s="214">
        <f>H11/'16'!F10*100</f>
        <v>9.9585062240663902</v>
      </c>
      <c r="K11" s="70">
        <v>56985</v>
      </c>
      <c r="L11" s="70">
        <v>50429</v>
      </c>
    </row>
    <row r="12" spans="1:13" ht="30" customHeight="1" x14ac:dyDescent="0.2">
      <c r="A12" s="96" t="s">
        <v>44</v>
      </c>
      <c r="B12" s="57">
        <v>2037</v>
      </c>
      <c r="C12" s="214">
        <f>B12/'16'!C11*100</f>
        <v>94.436717663421419</v>
      </c>
      <c r="D12" s="213">
        <f>'16'!C11-'17'!B12</f>
        <v>120</v>
      </c>
      <c r="E12" s="214">
        <f>D12/'16'!C11*100</f>
        <v>5.563282336578582</v>
      </c>
      <c r="F12" s="57">
        <v>431</v>
      </c>
      <c r="G12" s="214">
        <f>F12/'16'!F11*100</f>
        <v>94.310722100656449</v>
      </c>
      <c r="H12" s="213">
        <f>'16'!F11-'17'!F12</f>
        <v>26</v>
      </c>
      <c r="I12" s="214">
        <f>H12/'16'!F11*100</f>
        <v>5.6892778993435451</v>
      </c>
      <c r="K12" s="61">
        <v>31129</v>
      </c>
      <c r="L12" s="61">
        <v>27810</v>
      </c>
    </row>
    <row r="13" spans="1:13" s="64" customFormat="1" ht="30" customHeight="1" x14ac:dyDescent="0.2">
      <c r="A13" s="96" t="s">
        <v>45</v>
      </c>
      <c r="B13" s="57">
        <v>4262</v>
      </c>
      <c r="C13" s="214">
        <f>B13/'16'!C12*100</f>
        <v>81.851353946610331</v>
      </c>
      <c r="D13" s="213">
        <f>'16'!C12-'17'!B13</f>
        <v>945</v>
      </c>
      <c r="E13" s="214">
        <f>D13/'16'!C12*100</f>
        <v>18.148646053389665</v>
      </c>
      <c r="F13" s="57">
        <v>877</v>
      </c>
      <c r="G13" s="214">
        <f>F13/'16'!F12*100</f>
        <v>81.278962001853571</v>
      </c>
      <c r="H13" s="213">
        <f>'16'!F12-'17'!F13</f>
        <v>202</v>
      </c>
      <c r="I13" s="214">
        <f>H13/'16'!F12*100</f>
        <v>18.721037998146432</v>
      </c>
      <c r="K13" s="61">
        <v>91835</v>
      </c>
      <c r="L13" s="61">
        <v>81618</v>
      </c>
    </row>
    <row r="14" spans="1:13" ht="51.75" customHeight="1" x14ac:dyDescent="0.2">
      <c r="A14" s="96" t="s">
        <v>46</v>
      </c>
      <c r="B14" s="57">
        <v>1001</v>
      </c>
      <c r="C14" s="214">
        <f>B14/'16'!C13*100</f>
        <v>81.647634584013048</v>
      </c>
      <c r="D14" s="213">
        <f>'16'!C13-'17'!B14</f>
        <v>225</v>
      </c>
      <c r="E14" s="214">
        <f>D14/'16'!C13*100</f>
        <v>18.352365415986949</v>
      </c>
      <c r="F14" s="57">
        <v>327</v>
      </c>
      <c r="G14" s="214">
        <f>F14/'16'!F13*100</f>
        <v>88.617886178861795</v>
      </c>
      <c r="H14" s="213">
        <f>'16'!F13-'17'!F14</f>
        <v>42</v>
      </c>
      <c r="I14" s="214">
        <f>H14/'16'!F13*100</f>
        <v>11.38211382113821</v>
      </c>
      <c r="K14" s="64">
        <v>20531</v>
      </c>
      <c r="L14" s="64">
        <v>19360</v>
      </c>
    </row>
    <row r="15" spans="1:13" ht="30" customHeight="1" x14ac:dyDescent="0.2">
      <c r="A15" s="96" t="s">
        <v>47</v>
      </c>
      <c r="B15" s="57">
        <v>803</v>
      </c>
      <c r="C15" s="214">
        <f>B15/'16'!C14*100</f>
        <v>43.855816493719281</v>
      </c>
      <c r="D15" s="213">
        <f>'16'!C14-'17'!B15</f>
        <v>1028</v>
      </c>
      <c r="E15" s="214">
        <f>D15/'16'!C14*100</f>
        <v>56.144183506280719</v>
      </c>
      <c r="F15" s="57">
        <v>130</v>
      </c>
      <c r="G15" s="214">
        <f>F15/'16'!F14*100</f>
        <v>48.507462686567166</v>
      </c>
      <c r="H15" s="213">
        <f>'16'!F14-'17'!F15</f>
        <v>138</v>
      </c>
      <c r="I15" s="214">
        <f>H15/'16'!F14*100</f>
        <v>51.492537313432841</v>
      </c>
      <c r="K15" s="61">
        <v>50041</v>
      </c>
      <c r="L15" s="61">
        <v>44940</v>
      </c>
    </row>
    <row r="16" spans="1:13" ht="66.75" customHeight="1" x14ac:dyDescent="0.2">
      <c r="A16" s="96" t="s">
        <v>48</v>
      </c>
      <c r="B16" s="57">
        <v>1151</v>
      </c>
      <c r="C16" s="214">
        <f>B16/'16'!C15*100</f>
        <v>40.400140400140401</v>
      </c>
      <c r="D16" s="213">
        <f>'16'!C15-'17'!B16</f>
        <v>1698</v>
      </c>
      <c r="E16" s="214">
        <f>D16/'16'!C15*100</f>
        <v>59.599859599859592</v>
      </c>
      <c r="F16" s="57">
        <v>184</v>
      </c>
      <c r="G16" s="214">
        <f>F16/'16'!F15*100</f>
        <v>42.790697674418603</v>
      </c>
      <c r="H16" s="213">
        <f>'16'!F15-'17'!F16</f>
        <v>246</v>
      </c>
      <c r="I16" s="214">
        <f>H16/'16'!F15*100</f>
        <v>57.20930232558139</v>
      </c>
      <c r="K16" s="61">
        <v>98596</v>
      </c>
      <c r="L16" s="61">
        <v>92241</v>
      </c>
    </row>
    <row r="17" spans="1:12" ht="30" customHeight="1" x14ac:dyDescent="0.2">
      <c r="A17" s="96" t="s">
        <v>49</v>
      </c>
      <c r="B17" s="57">
        <v>2900</v>
      </c>
      <c r="C17" s="214">
        <f>B17/'16'!C16*100</f>
        <v>72.97433316557624</v>
      </c>
      <c r="D17" s="213">
        <f>'16'!C16-'17'!B17</f>
        <v>1074</v>
      </c>
      <c r="E17" s="214">
        <f>D17/'16'!C16*100</f>
        <v>27.025666834423756</v>
      </c>
      <c r="F17" s="57">
        <v>751</v>
      </c>
      <c r="G17" s="214">
        <f>F17/'16'!F16*100</f>
        <v>81.541802388707936</v>
      </c>
      <c r="H17" s="213">
        <f>'16'!F16-'17'!F17</f>
        <v>170</v>
      </c>
      <c r="I17" s="214">
        <f>H17/'16'!F16*100</f>
        <v>18.458197611292075</v>
      </c>
      <c r="K17" s="61">
        <v>65920</v>
      </c>
      <c r="L17" s="61">
        <v>60215</v>
      </c>
    </row>
    <row r="18" spans="1:12" x14ac:dyDescent="0.2">
      <c r="B18" s="133"/>
      <c r="C18" s="133"/>
      <c r="D18" s="133"/>
      <c r="E18" s="133"/>
      <c r="F18" s="133"/>
      <c r="G18" s="133"/>
      <c r="H18" s="133"/>
      <c r="I18" s="133"/>
    </row>
    <row r="19" spans="1:12" x14ac:dyDescent="0.2">
      <c r="B19" s="133"/>
      <c r="C19" s="133"/>
      <c r="D19" s="217"/>
      <c r="E19" s="217"/>
      <c r="F19" s="133"/>
      <c r="G19" s="133"/>
      <c r="H19" s="133"/>
      <c r="I19" s="133"/>
    </row>
    <row r="20" spans="1:12" x14ac:dyDescent="0.2">
      <c r="B20" s="133"/>
      <c r="C20" s="133"/>
      <c r="D20" s="133"/>
      <c r="E20" s="133"/>
      <c r="F20" s="133"/>
      <c r="G20" s="133"/>
      <c r="H20" s="133"/>
      <c r="I20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B53" sqref="B53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40.5" customHeight="1" x14ac:dyDescent="0.25">
      <c r="B1" s="372" t="s">
        <v>147</v>
      </c>
      <c r="C1" s="372"/>
      <c r="D1" s="372"/>
      <c r="E1" s="372"/>
      <c r="F1" s="372"/>
      <c r="G1" s="372"/>
      <c r="H1" s="372"/>
    </row>
    <row r="2" spans="1:8" ht="20.25" customHeight="1" x14ac:dyDescent="0.25">
      <c r="B2" s="372" t="s">
        <v>85</v>
      </c>
      <c r="C2" s="372"/>
      <c r="D2" s="372"/>
      <c r="E2" s="372"/>
      <c r="F2" s="372"/>
      <c r="G2" s="372"/>
      <c r="H2" s="372"/>
    </row>
    <row r="4" spans="1:8" s="102" customFormat="1" ht="35.450000000000003" customHeight="1" x14ac:dyDescent="0.25">
      <c r="A4" s="373"/>
      <c r="B4" s="376" t="s">
        <v>86</v>
      </c>
      <c r="C4" s="377" t="s">
        <v>368</v>
      </c>
      <c r="D4" s="377"/>
      <c r="E4" s="377"/>
      <c r="F4" s="378" t="s">
        <v>369</v>
      </c>
      <c r="G4" s="378"/>
      <c r="H4" s="378"/>
    </row>
    <row r="5" spans="1:8" ht="15.6" customHeight="1" x14ac:dyDescent="0.25">
      <c r="A5" s="374"/>
      <c r="B5" s="376"/>
      <c r="C5" s="371" t="s">
        <v>87</v>
      </c>
      <c r="D5" s="371" t="s">
        <v>89</v>
      </c>
      <c r="E5" s="395" t="s">
        <v>88</v>
      </c>
      <c r="F5" s="371" t="s">
        <v>87</v>
      </c>
      <c r="G5" s="371" t="s">
        <v>89</v>
      </c>
      <c r="H5" s="371" t="s">
        <v>88</v>
      </c>
    </row>
    <row r="6" spans="1:8" ht="51.6" customHeight="1" x14ac:dyDescent="0.25">
      <c r="A6" s="375"/>
      <c r="B6" s="376"/>
      <c r="C6" s="371"/>
      <c r="D6" s="371"/>
      <c r="E6" s="395"/>
      <c r="F6" s="371"/>
      <c r="G6" s="371"/>
      <c r="H6" s="371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0.100000000000001" customHeight="1" x14ac:dyDescent="0.25">
      <c r="A8" s="103">
        <v>1</v>
      </c>
      <c r="B8" s="104" t="s">
        <v>93</v>
      </c>
      <c r="C8" s="129">
        <v>1247</v>
      </c>
      <c r="D8" s="129">
        <v>769</v>
      </c>
      <c r="E8" s="140">
        <f>D8-C8</f>
        <v>-478</v>
      </c>
      <c r="F8" s="129">
        <v>304</v>
      </c>
      <c r="G8" s="129">
        <v>53</v>
      </c>
      <c r="H8" s="140">
        <f>G8-F8</f>
        <v>-251</v>
      </c>
    </row>
    <row r="9" spans="1:8" ht="20.100000000000001" customHeight="1" x14ac:dyDescent="0.25">
      <c r="A9" s="103">
        <v>2</v>
      </c>
      <c r="B9" s="104" t="s">
        <v>94</v>
      </c>
      <c r="C9" s="129">
        <v>1133</v>
      </c>
      <c r="D9" s="129">
        <v>716</v>
      </c>
      <c r="E9" s="140">
        <f t="shared" ref="E9:E57" si="0">D9-C9</f>
        <v>-417</v>
      </c>
      <c r="F9" s="129">
        <v>235</v>
      </c>
      <c r="G9" s="129">
        <v>85</v>
      </c>
      <c r="H9" s="140">
        <f t="shared" ref="H9:H57" si="1">G9-F9</f>
        <v>-150</v>
      </c>
    </row>
    <row r="10" spans="1:8" ht="20.100000000000001" customHeight="1" x14ac:dyDescent="0.25">
      <c r="A10" s="103">
        <v>3</v>
      </c>
      <c r="B10" s="104" t="s">
        <v>278</v>
      </c>
      <c r="C10" s="129">
        <v>652</v>
      </c>
      <c r="D10" s="129">
        <v>80</v>
      </c>
      <c r="E10" s="140">
        <f t="shared" si="0"/>
        <v>-572</v>
      </c>
      <c r="F10" s="129">
        <v>156</v>
      </c>
      <c r="G10" s="129">
        <v>10</v>
      </c>
      <c r="H10" s="140">
        <f t="shared" si="1"/>
        <v>-146</v>
      </c>
    </row>
    <row r="11" spans="1:8" s="107" customFormat="1" ht="20.100000000000001" customHeight="1" x14ac:dyDescent="0.25">
      <c r="A11" s="103">
        <v>4</v>
      </c>
      <c r="B11" s="104" t="s">
        <v>98</v>
      </c>
      <c r="C11" s="129">
        <v>618</v>
      </c>
      <c r="D11" s="129">
        <v>251</v>
      </c>
      <c r="E11" s="140">
        <f t="shared" si="0"/>
        <v>-367</v>
      </c>
      <c r="F11" s="129">
        <v>119</v>
      </c>
      <c r="G11" s="129">
        <v>9</v>
      </c>
      <c r="H11" s="140">
        <f t="shared" si="1"/>
        <v>-110</v>
      </c>
    </row>
    <row r="12" spans="1:8" s="107" customFormat="1" ht="20.100000000000001" customHeight="1" x14ac:dyDescent="0.25">
      <c r="A12" s="103">
        <v>5</v>
      </c>
      <c r="B12" s="104" t="s">
        <v>96</v>
      </c>
      <c r="C12" s="129">
        <v>604</v>
      </c>
      <c r="D12" s="129">
        <v>382</v>
      </c>
      <c r="E12" s="140">
        <f t="shared" si="0"/>
        <v>-222</v>
      </c>
      <c r="F12" s="129">
        <v>145</v>
      </c>
      <c r="G12" s="129">
        <v>17</v>
      </c>
      <c r="H12" s="140">
        <f t="shared" si="1"/>
        <v>-128</v>
      </c>
    </row>
    <row r="13" spans="1:8" s="107" customFormat="1" ht="20.100000000000001" customHeight="1" x14ac:dyDescent="0.25">
      <c r="A13" s="103">
        <v>6</v>
      </c>
      <c r="B13" s="104" t="s">
        <v>92</v>
      </c>
      <c r="C13" s="129">
        <v>576</v>
      </c>
      <c r="D13" s="129">
        <v>692</v>
      </c>
      <c r="E13" s="140">
        <f t="shared" si="0"/>
        <v>116</v>
      </c>
      <c r="F13" s="129">
        <v>104</v>
      </c>
      <c r="G13" s="129">
        <v>65</v>
      </c>
      <c r="H13" s="140">
        <f t="shared" si="1"/>
        <v>-39</v>
      </c>
    </row>
    <row r="14" spans="1:8" s="107" customFormat="1" ht="20.100000000000001" customHeight="1" x14ac:dyDescent="0.25">
      <c r="A14" s="103">
        <v>7</v>
      </c>
      <c r="B14" s="104" t="s">
        <v>95</v>
      </c>
      <c r="C14" s="129">
        <v>569</v>
      </c>
      <c r="D14" s="129">
        <v>374</v>
      </c>
      <c r="E14" s="140">
        <f t="shared" si="0"/>
        <v>-195</v>
      </c>
      <c r="F14" s="129">
        <v>149</v>
      </c>
      <c r="G14" s="129">
        <v>34</v>
      </c>
      <c r="H14" s="140">
        <f t="shared" si="1"/>
        <v>-115</v>
      </c>
    </row>
    <row r="15" spans="1:8" s="107" customFormat="1" ht="20.100000000000001" customHeight="1" x14ac:dyDescent="0.25">
      <c r="A15" s="103">
        <v>8</v>
      </c>
      <c r="B15" s="104" t="s">
        <v>274</v>
      </c>
      <c r="C15" s="129">
        <v>538</v>
      </c>
      <c r="D15" s="129">
        <v>180</v>
      </c>
      <c r="E15" s="140">
        <f t="shared" si="0"/>
        <v>-358</v>
      </c>
      <c r="F15" s="129">
        <v>96</v>
      </c>
      <c r="G15" s="129">
        <v>15</v>
      </c>
      <c r="H15" s="140">
        <f t="shared" si="1"/>
        <v>-81</v>
      </c>
    </row>
    <row r="16" spans="1:8" s="107" customFormat="1" ht="20.100000000000001" customHeight="1" x14ac:dyDescent="0.25">
      <c r="A16" s="103">
        <v>9</v>
      </c>
      <c r="B16" s="104" t="s">
        <v>97</v>
      </c>
      <c r="C16" s="129">
        <v>537</v>
      </c>
      <c r="D16" s="129">
        <v>412</v>
      </c>
      <c r="E16" s="140">
        <f t="shared" si="0"/>
        <v>-125</v>
      </c>
      <c r="F16" s="129">
        <v>94</v>
      </c>
      <c r="G16" s="129">
        <v>51</v>
      </c>
      <c r="H16" s="140">
        <f t="shared" si="1"/>
        <v>-43</v>
      </c>
    </row>
    <row r="17" spans="1:8" s="107" customFormat="1" ht="20.100000000000001" customHeight="1" x14ac:dyDescent="0.25">
      <c r="A17" s="103">
        <v>10</v>
      </c>
      <c r="B17" s="104" t="s">
        <v>99</v>
      </c>
      <c r="C17" s="129">
        <v>483</v>
      </c>
      <c r="D17" s="129">
        <v>258</v>
      </c>
      <c r="E17" s="140">
        <f t="shared" si="0"/>
        <v>-225</v>
      </c>
      <c r="F17" s="129">
        <v>78</v>
      </c>
      <c r="G17" s="129">
        <v>33</v>
      </c>
      <c r="H17" s="140">
        <f t="shared" si="1"/>
        <v>-45</v>
      </c>
    </row>
    <row r="18" spans="1:8" s="107" customFormat="1" ht="51.75" customHeight="1" x14ac:dyDescent="0.25">
      <c r="A18" s="103">
        <v>11</v>
      </c>
      <c r="B18" s="104" t="s">
        <v>272</v>
      </c>
      <c r="C18" s="129">
        <v>427</v>
      </c>
      <c r="D18" s="129">
        <v>305</v>
      </c>
      <c r="E18" s="140">
        <f t="shared" si="0"/>
        <v>-122</v>
      </c>
      <c r="F18" s="129">
        <v>128</v>
      </c>
      <c r="G18" s="129">
        <v>3</v>
      </c>
      <c r="H18" s="140">
        <f t="shared" si="1"/>
        <v>-125</v>
      </c>
    </row>
    <row r="19" spans="1:8" s="107" customFormat="1" ht="19.5" customHeight="1" x14ac:dyDescent="0.25">
      <c r="A19" s="103">
        <v>12</v>
      </c>
      <c r="B19" s="104" t="s">
        <v>106</v>
      </c>
      <c r="C19" s="129">
        <v>357</v>
      </c>
      <c r="D19" s="129">
        <v>203</v>
      </c>
      <c r="E19" s="140">
        <f t="shared" si="0"/>
        <v>-154</v>
      </c>
      <c r="F19" s="129">
        <v>75</v>
      </c>
      <c r="G19" s="129">
        <v>12</v>
      </c>
      <c r="H19" s="140">
        <f t="shared" si="1"/>
        <v>-63</v>
      </c>
    </row>
    <row r="20" spans="1:8" s="107" customFormat="1" ht="97.5" customHeight="1" x14ac:dyDescent="0.25">
      <c r="A20" s="103">
        <v>13</v>
      </c>
      <c r="B20" s="104" t="s">
        <v>276</v>
      </c>
      <c r="C20" s="129">
        <v>355</v>
      </c>
      <c r="D20" s="129">
        <v>194</v>
      </c>
      <c r="E20" s="140">
        <f t="shared" si="0"/>
        <v>-161</v>
      </c>
      <c r="F20" s="129">
        <v>72</v>
      </c>
      <c r="G20" s="129">
        <v>9</v>
      </c>
      <c r="H20" s="140">
        <f t="shared" si="1"/>
        <v>-63</v>
      </c>
    </row>
    <row r="21" spans="1:8" s="107" customFormat="1" ht="20.100000000000001" customHeight="1" x14ac:dyDescent="0.25">
      <c r="A21" s="103">
        <v>14</v>
      </c>
      <c r="B21" s="104" t="s">
        <v>105</v>
      </c>
      <c r="C21" s="129">
        <v>339</v>
      </c>
      <c r="D21" s="129">
        <v>124</v>
      </c>
      <c r="E21" s="140">
        <f t="shared" si="0"/>
        <v>-215</v>
      </c>
      <c r="F21" s="129">
        <v>68</v>
      </c>
      <c r="G21" s="129">
        <v>17</v>
      </c>
      <c r="H21" s="140">
        <f t="shared" si="1"/>
        <v>-51</v>
      </c>
    </row>
    <row r="22" spans="1:8" s="107" customFormat="1" ht="20.100000000000001" customHeight="1" x14ac:dyDescent="0.25">
      <c r="A22" s="103">
        <v>15</v>
      </c>
      <c r="B22" s="104" t="s">
        <v>149</v>
      </c>
      <c r="C22" s="129">
        <v>320</v>
      </c>
      <c r="D22" s="129">
        <v>24</v>
      </c>
      <c r="E22" s="140">
        <f t="shared" si="0"/>
        <v>-296</v>
      </c>
      <c r="F22" s="129">
        <v>96</v>
      </c>
      <c r="G22" s="129">
        <v>3</v>
      </c>
      <c r="H22" s="140">
        <f t="shared" si="1"/>
        <v>-93</v>
      </c>
    </row>
    <row r="23" spans="1:8" s="107" customFormat="1" ht="20.100000000000001" customHeight="1" x14ac:dyDescent="0.25">
      <c r="A23" s="103">
        <v>16</v>
      </c>
      <c r="B23" s="104" t="s">
        <v>221</v>
      </c>
      <c r="C23" s="129">
        <v>251</v>
      </c>
      <c r="D23" s="129">
        <v>421</v>
      </c>
      <c r="E23" s="140">
        <f t="shared" si="0"/>
        <v>170</v>
      </c>
      <c r="F23" s="129">
        <v>11</v>
      </c>
      <c r="G23" s="129">
        <v>7</v>
      </c>
      <c r="H23" s="140">
        <f t="shared" si="1"/>
        <v>-4</v>
      </c>
    </row>
    <row r="24" spans="1:8" s="107" customFormat="1" x14ac:dyDescent="0.25">
      <c r="A24" s="103">
        <v>17</v>
      </c>
      <c r="B24" s="104" t="s">
        <v>104</v>
      </c>
      <c r="C24" s="129">
        <v>250</v>
      </c>
      <c r="D24" s="129">
        <v>211</v>
      </c>
      <c r="E24" s="140">
        <f t="shared" si="0"/>
        <v>-39</v>
      </c>
      <c r="F24" s="129">
        <v>46</v>
      </c>
      <c r="G24" s="129">
        <v>7</v>
      </c>
      <c r="H24" s="140">
        <f t="shared" si="1"/>
        <v>-39</v>
      </c>
    </row>
    <row r="25" spans="1:8" s="107" customFormat="1" ht="21" customHeight="1" x14ac:dyDescent="0.25">
      <c r="A25" s="103">
        <v>18</v>
      </c>
      <c r="B25" s="104" t="s">
        <v>108</v>
      </c>
      <c r="C25" s="129">
        <v>224</v>
      </c>
      <c r="D25" s="129">
        <v>141</v>
      </c>
      <c r="E25" s="140">
        <f t="shared" si="0"/>
        <v>-83</v>
      </c>
      <c r="F25" s="129">
        <v>43</v>
      </c>
      <c r="G25" s="129">
        <v>13</v>
      </c>
      <c r="H25" s="140">
        <f t="shared" si="1"/>
        <v>-30</v>
      </c>
    </row>
    <row r="26" spans="1:8" s="107" customFormat="1" ht="38.25" customHeight="1" x14ac:dyDescent="0.25">
      <c r="A26" s="103">
        <v>19</v>
      </c>
      <c r="B26" s="104" t="s">
        <v>275</v>
      </c>
      <c r="C26" s="129">
        <v>221</v>
      </c>
      <c r="D26" s="129">
        <v>131</v>
      </c>
      <c r="E26" s="140">
        <f t="shared" si="0"/>
        <v>-90</v>
      </c>
      <c r="F26" s="129">
        <v>43</v>
      </c>
      <c r="G26" s="129">
        <v>18</v>
      </c>
      <c r="H26" s="140">
        <f t="shared" si="1"/>
        <v>-25</v>
      </c>
    </row>
    <row r="27" spans="1:8" s="107" customFormat="1" ht="55.5" customHeight="1" x14ac:dyDescent="0.25">
      <c r="A27" s="103">
        <v>20</v>
      </c>
      <c r="B27" s="104" t="s">
        <v>271</v>
      </c>
      <c r="C27" s="129">
        <v>211</v>
      </c>
      <c r="D27" s="129">
        <v>275</v>
      </c>
      <c r="E27" s="140">
        <f t="shared" si="0"/>
        <v>64</v>
      </c>
      <c r="F27" s="129">
        <v>32</v>
      </c>
      <c r="G27" s="129">
        <v>11</v>
      </c>
      <c r="H27" s="140">
        <f t="shared" si="1"/>
        <v>-21</v>
      </c>
    </row>
    <row r="28" spans="1:8" s="107" customFormat="1" ht="23.25" customHeight="1" x14ac:dyDescent="0.25">
      <c r="A28" s="103">
        <v>21</v>
      </c>
      <c r="B28" s="104" t="s">
        <v>114</v>
      </c>
      <c r="C28" s="129">
        <v>206</v>
      </c>
      <c r="D28" s="129">
        <v>216</v>
      </c>
      <c r="E28" s="140">
        <f t="shared" si="0"/>
        <v>10</v>
      </c>
      <c r="F28" s="129">
        <v>66</v>
      </c>
      <c r="G28" s="129">
        <v>3</v>
      </c>
      <c r="H28" s="140">
        <f t="shared" si="1"/>
        <v>-63</v>
      </c>
    </row>
    <row r="29" spans="1:8" s="107" customFormat="1" ht="20.100000000000001" customHeight="1" x14ac:dyDescent="0.25">
      <c r="A29" s="103">
        <v>22</v>
      </c>
      <c r="B29" s="104" t="s">
        <v>125</v>
      </c>
      <c r="C29" s="129">
        <v>199</v>
      </c>
      <c r="D29" s="129">
        <v>182</v>
      </c>
      <c r="E29" s="140">
        <f t="shared" si="0"/>
        <v>-17</v>
      </c>
      <c r="F29" s="129">
        <v>49</v>
      </c>
      <c r="G29" s="129">
        <v>4</v>
      </c>
      <c r="H29" s="140">
        <f t="shared" si="1"/>
        <v>-45</v>
      </c>
    </row>
    <row r="30" spans="1:8" s="107" customFormat="1" ht="20.100000000000001" customHeight="1" x14ac:dyDescent="0.25">
      <c r="A30" s="103">
        <v>23</v>
      </c>
      <c r="B30" s="104" t="s">
        <v>100</v>
      </c>
      <c r="C30" s="129">
        <v>181</v>
      </c>
      <c r="D30" s="129">
        <v>331</v>
      </c>
      <c r="E30" s="140">
        <f t="shared" si="0"/>
        <v>150</v>
      </c>
      <c r="F30" s="129">
        <v>31</v>
      </c>
      <c r="G30" s="129">
        <v>83</v>
      </c>
      <c r="H30" s="140">
        <f t="shared" si="1"/>
        <v>52</v>
      </c>
    </row>
    <row r="31" spans="1:8" s="107" customFormat="1" ht="20.100000000000001" customHeight="1" x14ac:dyDescent="0.25">
      <c r="A31" s="103">
        <v>24</v>
      </c>
      <c r="B31" s="104" t="s">
        <v>273</v>
      </c>
      <c r="C31" s="129">
        <v>180</v>
      </c>
      <c r="D31" s="129">
        <v>200</v>
      </c>
      <c r="E31" s="140">
        <f t="shared" si="0"/>
        <v>20</v>
      </c>
      <c r="F31" s="129">
        <v>28</v>
      </c>
      <c r="G31" s="129">
        <v>27</v>
      </c>
      <c r="H31" s="140">
        <f t="shared" si="1"/>
        <v>-1</v>
      </c>
    </row>
    <row r="32" spans="1:8" s="107" customFormat="1" ht="20.100000000000001" customHeight="1" x14ac:dyDescent="0.25">
      <c r="A32" s="103">
        <v>25</v>
      </c>
      <c r="B32" s="104" t="s">
        <v>129</v>
      </c>
      <c r="C32" s="129">
        <v>174</v>
      </c>
      <c r="D32" s="129">
        <v>80</v>
      </c>
      <c r="E32" s="140">
        <f t="shared" si="0"/>
        <v>-94</v>
      </c>
      <c r="F32" s="129">
        <v>44</v>
      </c>
      <c r="G32" s="129">
        <v>4</v>
      </c>
      <c r="H32" s="140">
        <f t="shared" si="1"/>
        <v>-40</v>
      </c>
    </row>
    <row r="33" spans="1:8" s="107" customFormat="1" x14ac:dyDescent="0.25">
      <c r="A33" s="103">
        <v>26</v>
      </c>
      <c r="B33" s="104" t="s">
        <v>113</v>
      </c>
      <c r="C33" s="129">
        <v>168</v>
      </c>
      <c r="D33" s="129">
        <v>39</v>
      </c>
      <c r="E33" s="140">
        <f t="shared" si="0"/>
        <v>-129</v>
      </c>
      <c r="F33" s="129">
        <v>27</v>
      </c>
      <c r="G33" s="129">
        <v>0</v>
      </c>
      <c r="H33" s="140">
        <f t="shared" si="1"/>
        <v>-27</v>
      </c>
    </row>
    <row r="34" spans="1:8" s="107" customFormat="1" ht="36.75" customHeight="1" x14ac:dyDescent="0.25">
      <c r="A34" s="103">
        <v>27</v>
      </c>
      <c r="B34" s="104" t="s">
        <v>117</v>
      </c>
      <c r="C34" s="129">
        <v>163</v>
      </c>
      <c r="D34" s="129">
        <v>103</v>
      </c>
      <c r="E34" s="140">
        <f t="shared" si="0"/>
        <v>-60</v>
      </c>
      <c r="F34" s="129">
        <v>47</v>
      </c>
      <c r="G34" s="129">
        <v>6</v>
      </c>
      <c r="H34" s="140">
        <f t="shared" si="1"/>
        <v>-41</v>
      </c>
    </row>
    <row r="35" spans="1:8" s="107" customFormat="1" ht="20.25" customHeight="1" x14ac:dyDescent="0.25">
      <c r="A35" s="103">
        <v>28</v>
      </c>
      <c r="B35" s="104" t="s">
        <v>279</v>
      </c>
      <c r="C35" s="129">
        <v>158</v>
      </c>
      <c r="D35" s="129">
        <v>102</v>
      </c>
      <c r="E35" s="140">
        <f t="shared" si="0"/>
        <v>-56</v>
      </c>
      <c r="F35" s="129">
        <v>35</v>
      </c>
      <c r="G35" s="129">
        <v>13</v>
      </c>
      <c r="H35" s="140">
        <f t="shared" si="1"/>
        <v>-22</v>
      </c>
    </row>
    <row r="36" spans="1:8" s="107" customFormat="1" ht="20.100000000000001" customHeight="1" x14ac:dyDescent="0.25">
      <c r="A36" s="103">
        <v>29</v>
      </c>
      <c r="B36" s="104" t="s">
        <v>102</v>
      </c>
      <c r="C36" s="129">
        <v>155</v>
      </c>
      <c r="D36" s="129">
        <v>215</v>
      </c>
      <c r="E36" s="140">
        <f t="shared" si="0"/>
        <v>60</v>
      </c>
      <c r="F36" s="129">
        <v>23</v>
      </c>
      <c r="G36" s="129">
        <v>14</v>
      </c>
      <c r="H36" s="140">
        <f t="shared" si="1"/>
        <v>-9</v>
      </c>
    </row>
    <row r="37" spans="1:8" s="107" customFormat="1" ht="22.5" customHeight="1" x14ac:dyDescent="0.25">
      <c r="A37" s="103">
        <v>30</v>
      </c>
      <c r="B37" s="104" t="s">
        <v>234</v>
      </c>
      <c r="C37" s="129">
        <v>153</v>
      </c>
      <c r="D37" s="129">
        <v>94</v>
      </c>
      <c r="E37" s="140">
        <f t="shared" si="0"/>
        <v>-59</v>
      </c>
      <c r="F37" s="129">
        <v>7</v>
      </c>
      <c r="G37" s="129">
        <v>2</v>
      </c>
      <c r="H37" s="140">
        <f t="shared" si="1"/>
        <v>-5</v>
      </c>
    </row>
    <row r="38" spans="1:8" s="107" customFormat="1" ht="30" customHeight="1" x14ac:dyDescent="0.25">
      <c r="A38" s="103">
        <v>31</v>
      </c>
      <c r="B38" s="108" t="s">
        <v>103</v>
      </c>
      <c r="C38" s="129">
        <v>153</v>
      </c>
      <c r="D38" s="129">
        <v>225</v>
      </c>
      <c r="E38" s="140">
        <f t="shared" si="0"/>
        <v>72</v>
      </c>
      <c r="F38" s="129">
        <v>19</v>
      </c>
      <c r="G38" s="129">
        <v>30</v>
      </c>
      <c r="H38" s="140">
        <f t="shared" si="1"/>
        <v>11</v>
      </c>
    </row>
    <row r="39" spans="1:8" s="107" customFormat="1" ht="33" customHeight="1" x14ac:dyDescent="0.25">
      <c r="A39" s="103">
        <v>32</v>
      </c>
      <c r="B39" s="104" t="s">
        <v>277</v>
      </c>
      <c r="C39" s="129">
        <v>151</v>
      </c>
      <c r="D39" s="129">
        <v>113</v>
      </c>
      <c r="E39" s="140">
        <f t="shared" si="0"/>
        <v>-38</v>
      </c>
      <c r="F39" s="129">
        <v>30</v>
      </c>
      <c r="G39" s="129">
        <v>13</v>
      </c>
      <c r="H39" s="140">
        <f t="shared" si="1"/>
        <v>-17</v>
      </c>
    </row>
    <row r="40" spans="1:8" s="107" customFormat="1" ht="20.100000000000001" customHeight="1" x14ac:dyDescent="0.25">
      <c r="A40" s="103">
        <v>33</v>
      </c>
      <c r="B40" s="104" t="s">
        <v>121</v>
      </c>
      <c r="C40" s="129">
        <v>140</v>
      </c>
      <c r="D40" s="129">
        <v>64</v>
      </c>
      <c r="E40" s="140">
        <f t="shared" si="0"/>
        <v>-76</v>
      </c>
      <c r="F40" s="129">
        <v>28</v>
      </c>
      <c r="G40" s="129">
        <v>8</v>
      </c>
      <c r="H40" s="140">
        <f t="shared" si="1"/>
        <v>-20</v>
      </c>
    </row>
    <row r="41" spans="1:8" s="107" customFormat="1" ht="20.100000000000001" customHeight="1" x14ac:dyDescent="0.25">
      <c r="A41" s="103">
        <v>34</v>
      </c>
      <c r="B41" s="104" t="s">
        <v>115</v>
      </c>
      <c r="C41" s="129">
        <v>135</v>
      </c>
      <c r="D41" s="129">
        <v>62</v>
      </c>
      <c r="E41" s="140">
        <f t="shared" si="0"/>
        <v>-73</v>
      </c>
      <c r="F41" s="129">
        <v>17</v>
      </c>
      <c r="G41" s="129">
        <v>7</v>
      </c>
      <c r="H41" s="140">
        <f t="shared" si="1"/>
        <v>-10</v>
      </c>
    </row>
    <row r="42" spans="1:8" s="107" customFormat="1" ht="20.100000000000001" customHeight="1" x14ac:dyDescent="0.25">
      <c r="A42" s="103">
        <v>35</v>
      </c>
      <c r="B42" s="104" t="s">
        <v>223</v>
      </c>
      <c r="C42" s="129">
        <v>134</v>
      </c>
      <c r="D42" s="129">
        <v>131</v>
      </c>
      <c r="E42" s="140">
        <f t="shared" si="0"/>
        <v>-3</v>
      </c>
      <c r="F42" s="129">
        <v>40</v>
      </c>
      <c r="G42" s="129">
        <v>13</v>
      </c>
      <c r="H42" s="140">
        <f t="shared" si="1"/>
        <v>-27</v>
      </c>
    </row>
    <row r="43" spans="1:8" s="107" customFormat="1" ht="20.100000000000001" customHeight="1" x14ac:dyDescent="0.25">
      <c r="A43" s="103">
        <v>36</v>
      </c>
      <c r="B43" s="104" t="s">
        <v>111</v>
      </c>
      <c r="C43" s="129">
        <v>132</v>
      </c>
      <c r="D43" s="129">
        <v>72</v>
      </c>
      <c r="E43" s="140">
        <f t="shared" si="0"/>
        <v>-60</v>
      </c>
      <c r="F43" s="129">
        <v>31</v>
      </c>
      <c r="G43" s="129">
        <v>2</v>
      </c>
      <c r="H43" s="140">
        <f t="shared" si="1"/>
        <v>-29</v>
      </c>
    </row>
    <row r="44" spans="1:8" x14ac:dyDescent="0.25">
      <c r="A44" s="103">
        <v>37</v>
      </c>
      <c r="B44" s="109" t="s">
        <v>109</v>
      </c>
      <c r="C44" s="110">
        <v>124</v>
      </c>
      <c r="D44" s="110">
        <v>48</v>
      </c>
      <c r="E44" s="140">
        <f t="shared" si="0"/>
        <v>-76</v>
      </c>
      <c r="F44" s="110">
        <v>19</v>
      </c>
      <c r="G44" s="110">
        <v>3</v>
      </c>
      <c r="H44" s="140">
        <f t="shared" si="1"/>
        <v>-16</v>
      </c>
    </row>
    <row r="45" spans="1:8" ht="21.75" customHeight="1" x14ac:dyDescent="0.25">
      <c r="A45" s="103">
        <v>38</v>
      </c>
      <c r="B45" s="111" t="s">
        <v>201</v>
      </c>
      <c r="C45" s="110">
        <v>124</v>
      </c>
      <c r="D45" s="110">
        <v>54</v>
      </c>
      <c r="E45" s="140">
        <f t="shared" si="0"/>
        <v>-70</v>
      </c>
      <c r="F45" s="110">
        <v>36</v>
      </c>
      <c r="G45" s="110">
        <v>3</v>
      </c>
      <c r="H45" s="140">
        <f t="shared" si="1"/>
        <v>-33</v>
      </c>
    </row>
    <row r="46" spans="1:8" ht="20.100000000000001" customHeight="1" x14ac:dyDescent="0.25">
      <c r="A46" s="103">
        <v>39</v>
      </c>
      <c r="B46" s="104" t="s">
        <v>110</v>
      </c>
      <c r="C46" s="110">
        <v>116</v>
      </c>
      <c r="D46" s="110">
        <v>63</v>
      </c>
      <c r="E46" s="140">
        <f t="shared" si="0"/>
        <v>-53</v>
      </c>
      <c r="F46" s="110">
        <v>24</v>
      </c>
      <c r="G46" s="110">
        <v>12</v>
      </c>
      <c r="H46" s="140">
        <f t="shared" si="1"/>
        <v>-12</v>
      </c>
    </row>
    <row r="47" spans="1:8" ht="20.100000000000001" customHeight="1" x14ac:dyDescent="0.25">
      <c r="A47" s="103">
        <v>40</v>
      </c>
      <c r="B47" s="104" t="s">
        <v>128</v>
      </c>
      <c r="C47" s="110">
        <v>116</v>
      </c>
      <c r="D47" s="110">
        <v>62</v>
      </c>
      <c r="E47" s="140">
        <f t="shared" si="0"/>
        <v>-54</v>
      </c>
      <c r="F47" s="110">
        <v>30</v>
      </c>
      <c r="G47" s="110">
        <v>3</v>
      </c>
      <c r="H47" s="140">
        <f t="shared" si="1"/>
        <v>-27</v>
      </c>
    </row>
    <row r="48" spans="1:8" ht="20.100000000000001" customHeight="1" x14ac:dyDescent="0.25">
      <c r="A48" s="103">
        <v>41</v>
      </c>
      <c r="B48" s="104" t="s">
        <v>222</v>
      </c>
      <c r="C48" s="110">
        <v>108</v>
      </c>
      <c r="D48" s="110">
        <v>94</v>
      </c>
      <c r="E48" s="140">
        <f t="shared" si="0"/>
        <v>-14</v>
      </c>
      <c r="F48" s="110">
        <v>22</v>
      </c>
      <c r="G48" s="110">
        <v>6</v>
      </c>
      <c r="H48" s="140">
        <f t="shared" si="1"/>
        <v>-16</v>
      </c>
    </row>
    <row r="49" spans="1:8" ht="20.100000000000001" customHeight="1" x14ac:dyDescent="0.25">
      <c r="A49" s="103">
        <v>42</v>
      </c>
      <c r="B49" s="104" t="s">
        <v>123</v>
      </c>
      <c r="C49" s="110">
        <v>107</v>
      </c>
      <c r="D49" s="110">
        <v>20</v>
      </c>
      <c r="E49" s="140">
        <f t="shared" si="0"/>
        <v>-87</v>
      </c>
      <c r="F49" s="110">
        <v>25</v>
      </c>
      <c r="G49" s="110">
        <v>1</v>
      </c>
      <c r="H49" s="140">
        <f t="shared" si="1"/>
        <v>-24</v>
      </c>
    </row>
    <row r="50" spans="1:8" ht="20.100000000000001" customHeight="1" x14ac:dyDescent="0.25">
      <c r="A50" s="103">
        <v>43</v>
      </c>
      <c r="B50" s="112" t="s">
        <v>112</v>
      </c>
      <c r="C50" s="110">
        <v>107</v>
      </c>
      <c r="D50" s="110">
        <v>80</v>
      </c>
      <c r="E50" s="140">
        <f t="shared" si="0"/>
        <v>-27</v>
      </c>
      <c r="F50" s="110">
        <v>24</v>
      </c>
      <c r="G50" s="110">
        <v>4</v>
      </c>
      <c r="H50" s="140">
        <f t="shared" si="1"/>
        <v>-20</v>
      </c>
    </row>
    <row r="51" spans="1:8" ht="20.100000000000001" customHeight="1" x14ac:dyDescent="0.25">
      <c r="A51" s="103">
        <v>44</v>
      </c>
      <c r="B51" s="112" t="s">
        <v>224</v>
      </c>
      <c r="C51" s="110">
        <v>102</v>
      </c>
      <c r="D51" s="110">
        <v>37</v>
      </c>
      <c r="E51" s="140">
        <f t="shared" si="0"/>
        <v>-65</v>
      </c>
      <c r="F51" s="110">
        <v>16</v>
      </c>
      <c r="G51" s="110">
        <v>8</v>
      </c>
      <c r="H51" s="140">
        <f t="shared" si="1"/>
        <v>-8</v>
      </c>
    </row>
    <row r="52" spans="1:8" ht="20.100000000000001" customHeight="1" x14ac:dyDescent="0.25">
      <c r="A52" s="103">
        <v>45</v>
      </c>
      <c r="B52" s="112" t="s">
        <v>282</v>
      </c>
      <c r="C52" s="110">
        <v>98</v>
      </c>
      <c r="D52" s="110">
        <v>55</v>
      </c>
      <c r="E52" s="140">
        <f t="shared" si="0"/>
        <v>-43</v>
      </c>
      <c r="F52" s="110">
        <v>19</v>
      </c>
      <c r="G52" s="110">
        <v>3</v>
      </c>
      <c r="H52" s="140">
        <f t="shared" si="1"/>
        <v>-16</v>
      </c>
    </row>
    <row r="53" spans="1:8" ht="20.100000000000001" customHeight="1" x14ac:dyDescent="0.25">
      <c r="A53" s="103">
        <v>46</v>
      </c>
      <c r="B53" s="112" t="s">
        <v>133</v>
      </c>
      <c r="C53" s="110">
        <v>96</v>
      </c>
      <c r="D53" s="110">
        <v>74</v>
      </c>
      <c r="E53" s="140">
        <f t="shared" si="0"/>
        <v>-22</v>
      </c>
      <c r="F53" s="110">
        <v>25</v>
      </c>
      <c r="G53" s="110">
        <v>2</v>
      </c>
      <c r="H53" s="140">
        <f t="shared" si="1"/>
        <v>-23</v>
      </c>
    </row>
    <row r="54" spans="1:8" ht="20.100000000000001" customHeight="1" x14ac:dyDescent="0.25">
      <c r="A54" s="103">
        <v>47</v>
      </c>
      <c r="B54" s="112" t="s">
        <v>237</v>
      </c>
      <c r="C54" s="110">
        <v>90</v>
      </c>
      <c r="D54" s="110">
        <v>31</v>
      </c>
      <c r="E54" s="140">
        <f t="shared" si="0"/>
        <v>-59</v>
      </c>
      <c r="F54" s="110">
        <v>23</v>
      </c>
      <c r="G54" s="110">
        <v>6</v>
      </c>
      <c r="H54" s="140">
        <f t="shared" si="1"/>
        <v>-17</v>
      </c>
    </row>
    <row r="55" spans="1:8" ht="20.100000000000001" customHeight="1" x14ac:dyDescent="0.25">
      <c r="A55" s="103">
        <v>48</v>
      </c>
      <c r="B55" s="112" t="s">
        <v>116</v>
      </c>
      <c r="C55" s="110">
        <v>90</v>
      </c>
      <c r="D55" s="110">
        <v>57</v>
      </c>
      <c r="E55" s="140">
        <f t="shared" si="0"/>
        <v>-33</v>
      </c>
      <c r="F55" s="110">
        <v>17</v>
      </c>
      <c r="G55" s="110">
        <v>5</v>
      </c>
      <c r="H55" s="140">
        <f t="shared" si="1"/>
        <v>-12</v>
      </c>
    </row>
    <row r="56" spans="1:8" ht="20.100000000000001" customHeight="1" x14ac:dyDescent="0.25">
      <c r="A56" s="103">
        <v>49</v>
      </c>
      <c r="B56" s="112" t="s">
        <v>284</v>
      </c>
      <c r="C56" s="110">
        <v>88</v>
      </c>
      <c r="D56" s="110">
        <v>34</v>
      </c>
      <c r="E56" s="140">
        <f t="shared" si="0"/>
        <v>-54</v>
      </c>
      <c r="F56" s="110">
        <v>13</v>
      </c>
      <c r="G56" s="110">
        <v>2</v>
      </c>
      <c r="H56" s="140">
        <f t="shared" si="1"/>
        <v>-11</v>
      </c>
    </row>
    <row r="57" spans="1:8" ht="20.100000000000001" customHeight="1" x14ac:dyDescent="0.25">
      <c r="A57" s="103">
        <v>50</v>
      </c>
      <c r="B57" s="254" t="s">
        <v>283</v>
      </c>
      <c r="C57" s="110">
        <v>87</v>
      </c>
      <c r="D57" s="110">
        <v>37</v>
      </c>
      <c r="E57" s="140">
        <f t="shared" si="0"/>
        <v>-50</v>
      </c>
      <c r="F57" s="110">
        <v>18</v>
      </c>
      <c r="G57" s="110">
        <v>2</v>
      </c>
      <c r="H57" s="140">
        <f t="shared" si="1"/>
        <v>-16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1"/>
  <sheetViews>
    <sheetView zoomScaleNormal="100" zoomScaleSheetLayoutView="90" workbookViewId="0">
      <selection activeCell="I97" sqref="I97"/>
    </sheetView>
  </sheetViews>
  <sheetFormatPr defaultColWidth="8.85546875" defaultRowHeight="12.75" x14ac:dyDescent="0.2"/>
  <cols>
    <col min="1" max="1" width="36.28515625" style="117" customWidth="1"/>
    <col min="2" max="2" width="13" style="127" customWidth="1"/>
    <col min="3" max="3" width="9.7109375" style="127" customWidth="1"/>
    <col min="4" max="4" width="12.5703125" style="128" customWidth="1"/>
    <col min="5" max="5" width="12.85546875" style="127" customWidth="1"/>
    <col min="6" max="6" width="9.7109375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4.25" customHeight="1" x14ac:dyDescent="0.3">
      <c r="A1" s="382" t="s">
        <v>148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6" t="s">
        <v>86</v>
      </c>
      <c r="B4" s="377" t="s">
        <v>368</v>
      </c>
      <c r="C4" s="377"/>
      <c r="D4" s="377"/>
      <c r="E4" s="378" t="s">
        <v>369</v>
      </c>
      <c r="F4" s="378"/>
      <c r="G4" s="378"/>
    </row>
    <row r="5" spans="1:13" ht="18.600000000000001" customHeight="1" x14ac:dyDescent="0.2">
      <c r="A5" s="376"/>
      <c r="B5" s="371" t="s">
        <v>87</v>
      </c>
      <c r="C5" s="371" t="s">
        <v>89</v>
      </c>
      <c r="D5" s="396" t="s">
        <v>88</v>
      </c>
      <c r="E5" s="371" t="s">
        <v>87</v>
      </c>
      <c r="F5" s="371" t="s">
        <v>89</v>
      </c>
      <c r="G5" s="396" t="s">
        <v>88</v>
      </c>
    </row>
    <row r="6" spans="1:13" ht="52.15" customHeight="1" x14ac:dyDescent="0.2">
      <c r="A6" s="376"/>
      <c r="B6" s="371"/>
      <c r="C6" s="371"/>
      <c r="D6" s="396"/>
      <c r="E6" s="371"/>
      <c r="F6" s="371"/>
      <c r="G6" s="396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379" t="s">
        <v>120</v>
      </c>
      <c r="B8" s="380"/>
      <c r="C8" s="380"/>
      <c r="D8" s="380"/>
      <c r="E8" s="380"/>
      <c r="F8" s="380"/>
      <c r="G8" s="381"/>
      <c r="M8" s="120"/>
    </row>
    <row r="9" spans="1:13" ht="20.100000000000001" customHeight="1" x14ac:dyDescent="0.2">
      <c r="A9" s="121" t="s">
        <v>121</v>
      </c>
      <c r="B9" s="159">
        <v>140</v>
      </c>
      <c r="C9" s="159">
        <v>64</v>
      </c>
      <c r="D9" s="160">
        <f>C9-B9</f>
        <v>-76</v>
      </c>
      <c r="E9" s="161">
        <v>28</v>
      </c>
      <c r="F9" s="159">
        <v>8</v>
      </c>
      <c r="G9" s="184">
        <f>F9-E9</f>
        <v>-20</v>
      </c>
      <c r="H9" s="162"/>
      <c r="M9" s="120"/>
    </row>
    <row r="10" spans="1:13" ht="20.100000000000001" customHeight="1" x14ac:dyDescent="0.2">
      <c r="A10" s="122" t="s">
        <v>109</v>
      </c>
      <c r="B10" s="129">
        <v>124</v>
      </c>
      <c r="C10" s="129">
        <v>48</v>
      </c>
      <c r="D10" s="160">
        <f t="shared" ref="D10:D12" si="0">C10-B10</f>
        <v>-76</v>
      </c>
      <c r="E10" s="106">
        <v>19</v>
      </c>
      <c r="F10" s="129">
        <v>3</v>
      </c>
      <c r="G10" s="184">
        <f t="shared" ref="G10:G18" si="1">F10-E10</f>
        <v>-16</v>
      </c>
    </row>
    <row r="11" spans="1:13" ht="20.100000000000001" customHeight="1" x14ac:dyDescent="0.2">
      <c r="A11" s="122" t="s">
        <v>224</v>
      </c>
      <c r="B11" s="129">
        <v>102</v>
      </c>
      <c r="C11" s="129">
        <v>37</v>
      </c>
      <c r="D11" s="160">
        <f t="shared" si="0"/>
        <v>-65</v>
      </c>
      <c r="E11" s="106">
        <v>16</v>
      </c>
      <c r="F11" s="129">
        <v>8</v>
      </c>
      <c r="G11" s="184">
        <f t="shared" si="1"/>
        <v>-8</v>
      </c>
    </row>
    <row r="12" spans="1:13" ht="20.100000000000001" customHeight="1" x14ac:dyDescent="0.2">
      <c r="A12" s="122" t="s">
        <v>283</v>
      </c>
      <c r="B12" s="129">
        <v>87</v>
      </c>
      <c r="C12" s="129">
        <v>37</v>
      </c>
      <c r="D12" s="160">
        <f t="shared" si="0"/>
        <v>-50</v>
      </c>
      <c r="E12" s="106">
        <v>18</v>
      </c>
      <c r="F12" s="129">
        <v>2</v>
      </c>
      <c r="G12" s="184">
        <f t="shared" si="1"/>
        <v>-16</v>
      </c>
    </row>
    <row r="13" spans="1:13" ht="20.100000000000001" customHeight="1" x14ac:dyDescent="0.2">
      <c r="A13" s="122" t="s">
        <v>285</v>
      </c>
      <c r="B13" s="129">
        <v>72</v>
      </c>
      <c r="C13" s="129">
        <v>12</v>
      </c>
      <c r="D13" s="160">
        <f t="shared" ref="D13:D18" si="2">C13-B13</f>
        <v>-60</v>
      </c>
      <c r="E13" s="106">
        <v>15</v>
      </c>
      <c r="F13" s="129">
        <v>1</v>
      </c>
      <c r="G13" s="184">
        <f t="shared" si="1"/>
        <v>-14</v>
      </c>
    </row>
    <row r="14" spans="1:13" ht="20.100000000000001" customHeight="1" x14ac:dyDescent="0.2">
      <c r="A14" s="122" t="s">
        <v>298</v>
      </c>
      <c r="B14" s="129">
        <v>67</v>
      </c>
      <c r="C14" s="129">
        <v>0</v>
      </c>
      <c r="D14" s="160">
        <f t="shared" si="2"/>
        <v>-67</v>
      </c>
      <c r="E14" s="106">
        <v>20</v>
      </c>
      <c r="F14" s="129">
        <v>0</v>
      </c>
      <c r="G14" s="184">
        <f t="shared" si="1"/>
        <v>-20</v>
      </c>
    </row>
    <row r="15" spans="1:13" ht="20.100000000000001" customHeight="1" x14ac:dyDescent="0.2">
      <c r="A15" s="122" t="s">
        <v>203</v>
      </c>
      <c r="B15" s="129">
        <v>61</v>
      </c>
      <c r="C15" s="129">
        <v>28</v>
      </c>
      <c r="D15" s="160">
        <f t="shared" si="2"/>
        <v>-33</v>
      </c>
      <c r="E15" s="106">
        <v>13</v>
      </c>
      <c r="F15" s="129">
        <v>2</v>
      </c>
      <c r="G15" s="184">
        <f t="shared" si="1"/>
        <v>-11</v>
      </c>
    </row>
    <row r="16" spans="1:13" ht="20.100000000000001" customHeight="1" x14ac:dyDescent="0.2">
      <c r="A16" s="122" t="s">
        <v>122</v>
      </c>
      <c r="B16" s="129">
        <v>54</v>
      </c>
      <c r="C16" s="129">
        <v>18</v>
      </c>
      <c r="D16" s="160">
        <f t="shared" si="2"/>
        <v>-36</v>
      </c>
      <c r="E16" s="106">
        <v>11</v>
      </c>
      <c r="F16" s="129">
        <v>2</v>
      </c>
      <c r="G16" s="184">
        <f t="shared" si="1"/>
        <v>-9</v>
      </c>
    </row>
    <row r="17" spans="1:7" ht="20.100000000000001" customHeight="1" x14ac:dyDescent="0.2">
      <c r="A17" s="122" t="s">
        <v>338</v>
      </c>
      <c r="B17" s="129">
        <v>48</v>
      </c>
      <c r="C17" s="129">
        <v>51</v>
      </c>
      <c r="D17" s="160">
        <f t="shared" si="2"/>
        <v>3</v>
      </c>
      <c r="E17" s="106">
        <v>9</v>
      </c>
      <c r="F17" s="129">
        <v>5</v>
      </c>
      <c r="G17" s="184">
        <f t="shared" si="1"/>
        <v>-4</v>
      </c>
    </row>
    <row r="18" spans="1:7" ht="39.950000000000003" customHeight="1" x14ac:dyDescent="0.2">
      <c r="A18" s="122" t="s">
        <v>290</v>
      </c>
      <c r="B18" s="129">
        <v>48</v>
      </c>
      <c r="C18" s="129">
        <v>0</v>
      </c>
      <c r="D18" s="160">
        <f t="shared" si="2"/>
        <v>-48</v>
      </c>
      <c r="E18" s="106">
        <v>3</v>
      </c>
      <c r="F18" s="129">
        <v>0</v>
      </c>
      <c r="G18" s="184">
        <f t="shared" si="1"/>
        <v>-3</v>
      </c>
    </row>
    <row r="19" spans="1:7" ht="38.450000000000003" customHeight="1" x14ac:dyDescent="0.2">
      <c r="A19" s="379" t="s">
        <v>42</v>
      </c>
      <c r="B19" s="380"/>
      <c r="C19" s="380"/>
      <c r="D19" s="380"/>
      <c r="E19" s="380"/>
      <c r="F19" s="380"/>
      <c r="G19" s="381"/>
    </row>
    <row r="20" spans="1:7" ht="39.950000000000003" customHeight="1" x14ac:dyDescent="0.2">
      <c r="A20" s="122" t="s">
        <v>275</v>
      </c>
      <c r="B20" s="129">
        <v>221</v>
      </c>
      <c r="C20" s="159">
        <v>131</v>
      </c>
      <c r="D20" s="160">
        <f>C20-B20</f>
        <v>-90</v>
      </c>
      <c r="E20" s="161">
        <v>43</v>
      </c>
      <c r="F20" s="159">
        <v>18</v>
      </c>
      <c r="G20" s="184">
        <f>F20-E20</f>
        <v>-25</v>
      </c>
    </row>
    <row r="21" spans="1:7" ht="39.950000000000003" customHeight="1" x14ac:dyDescent="0.2">
      <c r="A21" s="122" t="s">
        <v>277</v>
      </c>
      <c r="B21" s="129">
        <v>151</v>
      </c>
      <c r="C21" s="129">
        <v>113</v>
      </c>
      <c r="D21" s="160">
        <f t="shared" ref="D21:D25" si="3">C21-B21</f>
        <v>-38</v>
      </c>
      <c r="E21" s="106">
        <v>30</v>
      </c>
      <c r="F21" s="129">
        <v>13</v>
      </c>
      <c r="G21" s="184">
        <f t="shared" ref="G21:G25" si="4">F21-E21</f>
        <v>-17</v>
      </c>
    </row>
    <row r="22" spans="1:7" ht="20.100000000000001" customHeight="1" x14ac:dyDescent="0.2">
      <c r="A22" s="122" t="s">
        <v>115</v>
      </c>
      <c r="B22" s="129">
        <v>135</v>
      </c>
      <c r="C22" s="129">
        <v>62</v>
      </c>
      <c r="D22" s="160">
        <f t="shared" si="3"/>
        <v>-73</v>
      </c>
      <c r="E22" s="106">
        <v>17</v>
      </c>
      <c r="F22" s="129">
        <v>7</v>
      </c>
      <c r="G22" s="184">
        <f t="shared" si="4"/>
        <v>-10</v>
      </c>
    </row>
    <row r="23" spans="1:7" ht="39.950000000000003" customHeight="1" x14ac:dyDescent="0.2">
      <c r="A23" s="122" t="s">
        <v>284</v>
      </c>
      <c r="B23" s="129">
        <v>88</v>
      </c>
      <c r="C23" s="129">
        <v>34</v>
      </c>
      <c r="D23" s="160">
        <f t="shared" si="3"/>
        <v>-54</v>
      </c>
      <c r="E23" s="106">
        <v>13</v>
      </c>
      <c r="F23" s="129">
        <v>2</v>
      </c>
      <c r="G23" s="184">
        <f t="shared" si="4"/>
        <v>-11</v>
      </c>
    </row>
    <row r="24" spans="1:7" ht="39.950000000000003" customHeight="1" x14ac:dyDescent="0.2">
      <c r="A24" s="122" t="s">
        <v>297</v>
      </c>
      <c r="B24" s="129">
        <v>60</v>
      </c>
      <c r="C24" s="129">
        <v>24</v>
      </c>
      <c r="D24" s="160">
        <f t="shared" si="3"/>
        <v>-36</v>
      </c>
      <c r="E24" s="106">
        <v>15</v>
      </c>
      <c r="F24" s="129">
        <v>3</v>
      </c>
      <c r="G24" s="184">
        <f t="shared" si="4"/>
        <v>-12</v>
      </c>
    </row>
    <row r="25" spans="1:7" ht="39.950000000000003" customHeight="1" x14ac:dyDescent="0.2">
      <c r="A25" s="122" t="s">
        <v>286</v>
      </c>
      <c r="B25" s="129">
        <v>53</v>
      </c>
      <c r="C25" s="129">
        <v>1</v>
      </c>
      <c r="D25" s="160">
        <f t="shared" si="3"/>
        <v>-52</v>
      </c>
      <c r="E25" s="106">
        <v>5</v>
      </c>
      <c r="F25" s="129">
        <v>0</v>
      </c>
      <c r="G25" s="184">
        <f t="shared" si="4"/>
        <v>-5</v>
      </c>
    </row>
    <row r="26" spans="1:7" ht="38.450000000000003" customHeight="1" x14ac:dyDescent="0.2">
      <c r="A26" s="379" t="s">
        <v>43</v>
      </c>
      <c r="B26" s="380"/>
      <c r="C26" s="380"/>
      <c r="D26" s="380"/>
      <c r="E26" s="380"/>
      <c r="F26" s="380"/>
      <c r="G26" s="381"/>
    </row>
    <row r="27" spans="1:7" ht="20.100000000000001" customHeight="1" x14ac:dyDescent="0.2">
      <c r="A27" s="123" t="s">
        <v>97</v>
      </c>
      <c r="B27" s="129">
        <v>537</v>
      </c>
      <c r="C27" s="159">
        <v>412</v>
      </c>
      <c r="D27" s="160">
        <f>C27-B27</f>
        <v>-125</v>
      </c>
      <c r="E27" s="161">
        <v>94</v>
      </c>
      <c r="F27" s="159">
        <v>51</v>
      </c>
      <c r="G27" s="184">
        <f>F27-E27</f>
        <v>-43</v>
      </c>
    </row>
    <row r="28" spans="1:7" ht="20.100000000000001" customHeight="1" x14ac:dyDescent="0.2">
      <c r="A28" s="123" t="s">
        <v>105</v>
      </c>
      <c r="B28" s="129">
        <v>339</v>
      </c>
      <c r="C28" s="129">
        <v>124</v>
      </c>
      <c r="D28" s="160">
        <f t="shared" ref="D28:D34" si="5">C28-B28</f>
        <v>-215</v>
      </c>
      <c r="E28" s="106">
        <v>68</v>
      </c>
      <c r="F28" s="129">
        <v>17</v>
      </c>
      <c r="G28" s="184">
        <f t="shared" ref="G28:G34" si="6">F28-E28</f>
        <v>-51</v>
      </c>
    </row>
    <row r="29" spans="1:7" ht="20.100000000000001" customHeight="1" x14ac:dyDescent="0.2">
      <c r="A29" s="123" t="s">
        <v>273</v>
      </c>
      <c r="B29" s="129">
        <v>180</v>
      </c>
      <c r="C29" s="129">
        <v>200</v>
      </c>
      <c r="D29" s="160">
        <f t="shared" si="5"/>
        <v>20</v>
      </c>
      <c r="E29" s="106">
        <v>28</v>
      </c>
      <c r="F29" s="129">
        <v>27</v>
      </c>
      <c r="G29" s="184">
        <f t="shared" si="6"/>
        <v>-1</v>
      </c>
    </row>
    <row r="30" spans="1:7" ht="20.100000000000001" customHeight="1" x14ac:dyDescent="0.2">
      <c r="A30" s="123" t="s">
        <v>110</v>
      </c>
      <c r="B30" s="129">
        <v>116</v>
      </c>
      <c r="C30" s="129">
        <v>63</v>
      </c>
      <c r="D30" s="160">
        <f t="shared" si="5"/>
        <v>-53</v>
      </c>
      <c r="E30" s="106">
        <v>24</v>
      </c>
      <c r="F30" s="129">
        <v>12</v>
      </c>
      <c r="G30" s="184">
        <f t="shared" si="6"/>
        <v>-12</v>
      </c>
    </row>
    <row r="31" spans="1:7" ht="20.100000000000001" customHeight="1" x14ac:dyDescent="0.2">
      <c r="A31" s="123" t="s">
        <v>340</v>
      </c>
      <c r="B31" s="129">
        <v>73</v>
      </c>
      <c r="C31" s="129">
        <v>72</v>
      </c>
      <c r="D31" s="160">
        <f t="shared" si="5"/>
        <v>-1</v>
      </c>
      <c r="E31" s="106">
        <v>10</v>
      </c>
      <c r="F31" s="129">
        <v>3</v>
      </c>
      <c r="G31" s="184">
        <f t="shared" si="6"/>
        <v>-7</v>
      </c>
    </row>
    <row r="32" spans="1:7" ht="20.100000000000001" customHeight="1" x14ac:dyDescent="0.2">
      <c r="A32" s="123" t="s">
        <v>287</v>
      </c>
      <c r="B32" s="129">
        <v>70</v>
      </c>
      <c r="C32" s="129">
        <v>0</v>
      </c>
      <c r="D32" s="160">
        <f t="shared" si="5"/>
        <v>-70</v>
      </c>
      <c r="E32" s="106">
        <v>31</v>
      </c>
      <c r="F32" s="129">
        <v>0</v>
      </c>
      <c r="G32" s="184">
        <f t="shared" si="6"/>
        <v>-31</v>
      </c>
    </row>
    <row r="33" spans="1:9" ht="20.100000000000001" customHeight="1" x14ac:dyDescent="0.2">
      <c r="A33" s="123" t="s">
        <v>322</v>
      </c>
      <c r="B33" s="129">
        <v>58</v>
      </c>
      <c r="C33" s="129">
        <v>40</v>
      </c>
      <c r="D33" s="160">
        <f t="shared" si="5"/>
        <v>-18</v>
      </c>
      <c r="E33" s="106">
        <v>14</v>
      </c>
      <c r="F33" s="129">
        <v>3</v>
      </c>
      <c r="G33" s="184">
        <f t="shared" si="6"/>
        <v>-11</v>
      </c>
    </row>
    <row r="34" spans="1:9" ht="20.100000000000001" customHeight="1" x14ac:dyDescent="0.2">
      <c r="A34" s="123" t="s">
        <v>370</v>
      </c>
      <c r="B34" s="129">
        <v>55</v>
      </c>
      <c r="C34" s="129">
        <v>34</v>
      </c>
      <c r="D34" s="160">
        <f t="shared" si="5"/>
        <v>-21</v>
      </c>
      <c r="E34" s="106">
        <v>12</v>
      </c>
      <c r="F34" s="129">
        <v>3</v>
      </c>
      <c r="G34" s="184">
        <f t="shared" si="6"/>
        <v>-9</v>
      </c>
    </row>
    <row r="35" spans="1:9" ht="38.450000000000003" customHeight="1" x14ac:dyDescent="0.2">
      <c r="A35" s="379" t="s">
        <v>44</v>
      </c>
      <c r="B35" s="380"/>
      <c r="C35" s="380"/>
      <c r="D35" s="380"/>
      <c r="E35" s="380"/>
      <c r="F35" s="380"/>
      <c r="G35" s="381"/>
    </row>
    <row r="36" spans="1:9" ht="20.100000000000001" customHeight="1" x14ac:dyDescent="0.2">
      <c r="A36" s="122" t="s">
        <v>278</v>
      </c>
      <c r="B36" s="159">
        <v>652</v>
      </c>
      <c r="C36" s="159">
        <v>80</v>
      </c>
      <c r="D36" s="160">
        <f>C36-B36</f>
        <v>-572</v>
      </c>
      <c r="E36" s="161">
        <v>156</v>
      </c>
      <c r="F36" s="159">
        <v>10</v>
      </c>
      <c r="G36" s="184">
        <f>F36-E36</f>
        <v>-146</v>
      </c>
    </row>
    <row r="37" spans="1:9" ht="20.100000000000001" customHeight="1" x14ac:dyDescent="0.2">
      <c r="A37" s="122" t="s">
        <v>108</v>
      </c>
      <c r="B37" s="129">
        <v>224</v>
      </c>
      <c r="C37" s="129">
        <v>141</v>
      </c>
      <c r="D37" s="160">
        <f t="shared" ref="D37:D44" si="7">C37-B37</f>
        <v>-83</v>
      </c>
      <c r="E37" s="106">
        <v>43</v>
      </c>
      <c r="F37" s="129">
        <v>13</v>
      </c>
      <c r="G37" s="184">
        <f t="shared" ref="G37:G44" si="8">F37-E37</f>
        <v>-30</v>
      </c>
    </row>
    <row r="38" spans="1:9" ht="20.100000000000001" customHeight="1" x14ac:dyDescent="0.2">
      <c r="A38" s="122" t="s">
        <v>279</v>
      </c>
      <c r="B38" s="129">
        <v>158</v>
      </c>
      <c r="C38" s="129">
        <v>102</v>
      </c>
      <c r="D38" s="160">
        <f t="shared" si="7"/>
        <v>-56</v>
      </c>
      <c r="E38" s="106">
        <v>35</v>
      </c>
      <c r="F38" s="129">
        <v>13</v>
      </c>
      <c r="G38" s="184">
        <f t="shared" si="8"/>
        <v>-22</v>
      </c>
    </row>
    <row r="39" spans="1:9" ht="20.100000000000001" customHeight="1" x14ac:dyDescent="0.2">
      <c r="A39" s="122" t="s">
        <v>111</v>
      </c>
      <c r="B39" s="124">
        <v>132</v>
      </c>
      <c r="C39" s="129">
        <v>72</v>
      </c>
      <c r="D39" s="160">
        <f t="shared" si="7"/>
        <v>-60</v>
      </c>
      <c r="E39" s="106">
        <v>31</v>
      </c>
      <c r="F39" s="129">
        <v>2</v>
      </c>
      <c r="G39" s="184">
        <f t="shared" si="8"/>
        <v>-29</v>
      </c>
    </row>
    <row r="40" spans="1:9" ht="20.100000000000001" customHeight="1" x14ac:dyDescent="0.2">
      <c r="A40" s="122" t="s">
        <v>123</v>
      </c>
      <c r="B40" s="129">
        <v>107</v>
      </c>
      <c r="C40" s="129">
        <v>20</v>
      </c>
      <c r="D40" s="160">
        <f t="shared" si="7"/>
        <v>-87</v>
      </c>
      <c r="E40" s="106">
        <v>25</v>
      </c>
      <c r="F40" s="129">
        <v>1</v>
      </c>
      <c r="G40" s="184">
        <f t="shared" si="8"/>
        <v>-24</v>
      </c>
    </row>
    <row r="41" spans="1:9" ht="20.100000000000001" customHeight="1" x14ac:dyDescent="0.2">
      <c r="A41" s="122" t="s">
        <v>282</v>
      </c>
      <c r="B41" s="129">
        <v>98</v>
      </c>
      <c r="C41" s="129">
        <v>55</v>
      </c>
      <c r="D41" s="160">
        <f t="shared" si="7"/>
        <v>-43</v>
      </c>
      <c r="E41" s="106">
        <v>19</v>
      </c>
      <c r="F41" s="129">
        <v>3</v>
      </c>
      <c r="G41" s="184">
        <f t="shared" si="8"/>
        <v>-16</v>
      </c>
    </row>
    <row r="42" spans="1:9" ht="20.100000000000001" customHeight="1" x14ac:dyDescent="0.2">
      <c r="A42" s="122" t="s">
        <v>124</v>
      </c>
      <c r="B42" s="129">
        <v>84</v>
      </c>
      <c r="C42" s="129">
        <v>37</v>
      </c>
      <c r="D42" s="160">
        <f t="shared" si="7"/>
        <v>-47</v>
      </c>
      <c r="E42" s="106">
        <v>12</v>
      </c>
      <c r="F42" s="129">
        <v>1</v>
      </c>
      <c r="G42" s="184">
        <f t="shared" si="8"/>
        <v>-11</v>
      </c>
    </row>
    <row r="43" spans="1:9" ht="20.100000000000001" customHeight="1" x14ac:dyDescent="0.2">
      <c r="A43" s="122" t="s">
        <v>243</v>
      </c>
      <c r="B43" s="129">
        <v>75</v>
      </c>
      <c r="C43" s="129">
        <v>37</v>
      </c>
      <c r="D43" s="160">
        <f t="shared" si="7"/>
        <v>-38</v>
      </c>
      <c r="E43" s="106">
        <v>13</v>
      </c>
      <c r="F43" s="129">
        <v>4</v>
      </c>
      <c r="G43" s="184">
        <f t="shared" si="8"/>
        <v>-9</v>
      </c>
    </row>
    <row r="44" spans="1:9" ht="39.950000000000003" customHeight="1" x14ac:dyDescent="0.2">
      <c r="A44" s="122" t="s">
        <v>301</v>
      </c>
      <c r="B44" s="129">
        <v>62</v>
      </c>
      <c r="C44" s="129">
        <v>37</v>
      </c>
      <c r="D44" s="160">
        <f t="shared" si="7"/>
        <v>-25</v>
      </c>
      <c r="E44" s="106">
        <v>6</v>
      </c>
      <c r="F44" s="129">
        <v>1</v>
      </c>
      <c r="G44" s="184">
        <f t="shared" si="8"/>
        <v>-5</v>
      </c>
    </row>
    <row r="45" spans="1:9" ht="38.450000000000003" customHeight="1" x14ac:dyDescent="0.2">
      <c r="A45" s="379" t="s">
        <v>45</v>
      </c>
      <c r="B45" s="380"/>
      <c r="C45" s="380"/>
      <c r="D45" s="380"/>
      <c r="E45" s="380"/>
      <c r="F45" s="380"/>
      <c r="G45" s="381"/>
    </row>
    <row r="46" spans="1:9" ht="20.100000000000001" customHeight="1" x14ac:dyDescent="0.2">
      <c r="A46" s="122" t="s">
        <v>94</v>
      </c>
      <c r="B46" s="129">
        <v>1133</v>
      </c>
      <c r="C46" s="159">
        <v>716</v>
      </c>
      <c r="D46" s="160">
        <f>C46-B46</f>
        <v>-417</v>
      </c>
      <c r="E46" s="161">
        <v>235</v>
      </c>
      <c r="F46" s="159">
        <v>85</v>
      </c>
      <c r="G46" s="184">
        <f>F46-E46</f>
        <v>-150</v>
      </c>
      <c r="H46" s="162"/>
      <c r="I46" s="162"/>
    </row>
    <row r="47" spans="1:9" ht="20.100000000000001" customHeight="1" x14ac:dyDescent="0.2">
      <c r="A47" s="122" t="s">
        <v>98</v>
      </c>
      <c r="B47" s="129">
        <v>618</v>
      </c>
      <c r="C47" s="129">
        <v>251</v>
      </c>
      <c r="D47" s="160">
        <f t="shared" ref="D47:D55" si="9">C47-B47</f>
        <v>-367</v>
      </c>
      <c r="E47" s="106">
        <v>119</v>
      </c>
      <c r="F47" s="129">
        <v>9</v>
      </c>
      <c r="G47" s="184">
        <f t="shared" ref="G47:G55" si="10">F47-E47</f>
        <v>-110</v>
      </c>
    </row>
    <row r="48" spans="1:9" ht="20.100000000000001" customHeight="1" x14ac:dyDescent="0.2">
      <c r="A48" s="122" t="s">
        <v>95</v>
      </c>
      <c r="B48" s="129">
        <v>569</v>
      </c>
      <c r="C48" s="129">
        <v>374</v>
      </c>
      <c r="D48" s="160">
        <f t="shared" si="9"/>
        <v>-195</v>
      </c>
      <c r="E48" s="106">
        <v>149</v>
      </c>
      <c r="F48" s="129">
        <v>34</v>
      </c>
      <c r="G48" s="184">
        <f t="shared" si="10"/>
        <v>-115</v>
      </c>
    </row>
    <row r="49" spans="1:7" ht="20.100000000000001" customHeight="1" x14ac:dyDescent="0.2">
      <c r="A49" s="122" t="s">
        <v>274</v>
      </c>
      <c r="B49" s="129">
        <v>538</v>
      </c>
      <c r="C49" s="129">
        <v>180</v>
      </c>
      <c r="D49" s="160">
        <f t="shared" si="9"/>
        <v>-358</v>
      </c>
      <c r="E49" s="106">
        <v>96</v>
      </c>
      <c r="F49" s="129">
        <v>15</v>
      </c>
      <c r="G49" s="184">
        <f t="shared" si="10"/>
        <v>-81</v>
      </c>
    </row>
    <row r="50" spans="1:7" ht="20.100000000000001" customHeight="1" x14ac:dyDescent="0.2">
      <c r="A50" s="122" t="s">
        <v>99</v>
      </c>
      <c r="B50" s="129">
        <v>483</v>
      </c>
      <c r="C50" s="129">
        <v>258</v>
      </c>
      <c r="D50" s="160">
        <f t="shared" si="9"/>
        <v>-225</v>
      </c>
      <c r="E50" s="106">
        <v>78</v>
      </c>
      <c r="F50" s="129">
        <v>33</v>
      </c>
      <c r="G50" s="184">
        <f t="shared" si="10"/>
        <v>-45</v>
      </c>
    </row>
    <row r="51" spans="1:7" ht="107.25" customHeight="1" x14ac:dyDescent="0.2">
      <c r="A51" s="122" t="s">
        <v>276</v>
      </c>
      <c r="B51" s="129">
        <v>355</v>
      </c>
      <c r="C51" s="129">
        <v>194</v>
      </c>
      <c r="D51" s="160">
        <f t="shared" si="9"/>
        <v>-161</v>
      </c>
      <c r="E51" s="106">
        <v>72</v>
      </c>
      <c r="F51" s="129">
        <v>9</v>
      </c>
      <c r="G51" s="184">
        <f t="shared" si="10"/>
        <v>-63</v>
      </c>
    </row>
    <row r="52" spans="1:7" ht="20.100000000000001" customHeight="1" x14ac:dyDescent="0.2">
      <c r="A52" s="122" t="s">
        <v>149</v>
      </c>
      <c r="B52" s="129">
        <v>320</v>
      </c>
      <c r="C52" s="129">
        <v>24</v>
      </c>
      <c r="D52" s="160">
        <f t="shared" si="9"/>
        <v>-296</v>
      </c>
      <c r="E52" s="106">
        <v>96</v>
      </c>
      <c r="F52" s="129">
        <v>3</v>
      </c>
      <c r="G52" s="184">
        <f t="shared" si="10"/>
        <v>-93</v>
      </c>
    </row>
    <row r="53" spans="1:7" ht="20.100000000000001" customHeight="1" x14ac:dyDescent="0.2">
      <c r="A53" s="122" t="s">
        <v>125</v>
      </c>
      <c r="B53" s="129">
        <v>199</v>
      </c>
      <c r="C53" s="129">
        <v>182</v>
      </c>
      <c r="D53" s="160">
        <f t="shared" si="9"/>
        <v>-17</v>
      </c>
      <c r="E53" s="106">
        <v>49</v>
      </c>
      <c r="F53" s="129">
        <v>4</v>
      </c>
      <c r="G53" s="184">
        <f>F53-E53</f>
        <v>-45</v>
      </c>
    </row>
    <row r="54" spans="1:7" ht="20.100000000000001" customHeight="1" x14ac:dyDescent="0.2">
      <c r="A54" s="122" t="s">
        <v>234</v>
      </c>
      <c r="B54" s="129">
        <v>153</v>
      </c>
      <c r="C54" s="129">
        <v>94</v>
      </c>
      <c r="D54" s="160">
        <f t="shared" si="9"/>
        <v>-59</v>
      </c>
      <c r="E54" s="106">
        <v>7</v>
      </c>
      <c r="F54" s="129">
        <v>2</v>
      </c>
      <c r="G54" s="184">
        <f>F54-E54</f>
        <v>-5</v>
      </c>
    </row>
    <row r="55" spans="1:7" ht="20.100000000000001" customHeight="1" x14ac:dyDescent="0.2">
      <c r="A55" s="122" t="s">
        <v>201</v>
      </c>
      <c r="B55" s="129">
        <v>124</v>
      </c>
      <c r="C55" s="129">
        <v>54</v>
      </c>
      <c r="D55" s="160">
        <f t="shared" si="9"/>
        <v>-70</v>
      </c>
      <c r="E55" s="106">
        <v>36</v>
      </c>
      <c r="F55" s="129">
        <v>3</v>
      </c>
      <c r="G55" s="184">
        <f t="shared" si="10"/>
        <v>-33</v>
      </c>
    </row>
    <row r="56" spans="1:7" ht="38.450000000000003" customHeight="1" x14ac:dyDescent="0.2">
      <c r="A56" s="379" t="s">
        <v>126</v>
      </c>
      <c r="B56" s="380"/>
      <c r="C56" s="380"/>
      <c r="D56" s="380"/>
      <c r="E56" s="380"/>
      <c r="F56" s="380"/>
      <c r="G56" s="381"/>
    </row>
    <row r="57" spans="1:7" ht="46.9" customHeight="1" x14ac:dyDescent="0.2">
      <c r="A57" s="122" t="s">
        <v>272</v>
      </c>
      <c r="B57" s="129">
        <v>427</v>
      </c>
      <c r="C57" s="129">
        <v>305</v>
      </c>
      <c r="D57" s="160">
        <f>C57-B57</f>
        <v>-122</v>
      </c>
      <c r="E57" s="106">
        <v>128</v>
      </c>
      <c r="F57" s="129">
        <v>3</v>
      </c>
      <c r="G57" s="184">
        <f>F57-E57</f>
        <v>-125</v>
      </c>
    </row>
    <row r="58" spans="1:7" ht="20.100000000000001" customHeight="1" x14ac:dyDescent="0.2">
      <c r="A58" s="122" t="s">
        <v>129</v>
      </c>
      <c r="B58" s="129">
        <v>174</v>
      </c>
      <c r="C58" s="129">
        <v>80</v>
      </c>
      <c r="D58" s="160">
        <f t="shared" ref="D58:D63" si="11">C58-B58</f>
        <v>-94</v>
      </c>
      <c r="E58" s="106">
        <v>44</v>
      </c>
      <c r="F58" s="129">
        <v>4</v>
      </c>
      <c r="G58" s="184">
        <f t="shared" ref="G58:G63" si="12">F58-E58</f>
        <v>-40</v>
      </c>
    </row>
    <row r="59" spans="1:7" ht="20.100000000000001" customHeight="1" x14ac:dyDescent="0.2">
      <c r="A59" s="122" t="s">
        <v>128</v>
      </c>
      <c r="B59" s="129">
        <v>116</v>
      </c>
      <c r="C59" s="129">
        <v>62</v>
      </c>
      <c r="D59" s="160">
        <f t="shared" si="11"/>
        <v>-54</v>
      </c>
      <c r="E59" s="106">
        <v>30</v>
      </c>
      <c r="F59" s="129">
        <v>3</v>
      </c>
      <c r="G59" s="184">
        <f t="shared" si="12"/>
        <v>-27</v>
      </c>
    </row>
    <row r="60" spans="1:7" ht="20.100000000000001" customHeight="1" x14ac:dyDescent="0.2">
      <c r="A60" s="122" t="s">
        <v>127</v>
      </c>
      <c r="B60" s="129">
        <v>87</v>
      </c>
      <c r="C60" s="175">
        <v>80</v>
      </c>
      <c r="D60" s="160">
        <f t="shared" si="11"/>
        <v>-7</v>
      </c>
      <c r="E60" s="106">
        <v>25</v>
      </c>
      <c r="F60" s="129">
        <v>3</v>
      </c>
      <c r="G60" s="184">
        <f t="shared" si="12"/>
        <v>-22</v>
      </c>
    </row>
    <row r="61" spans="1:7" ht="39.950000000000003" customHeight="1" x14ac:dyDescent="0.2">
      <c r="A61" s="122" t="s">
        <v>288</v>
      </c>
      <c r="B61" s="129">
        <v>78</v>
      </c>
      <c r="C61" s="263">
        <v>17</v>
      </c>
      <c r="D61" s="160">
        <f t="shared" si="11"/>
        <v>-61</v>
      </c>
      <c r="E61" s="106">
        <v>36</v>
      </c>
      <c r="F61" s="129">
        <v>0</v>
      </c>
      <c r="G61" s="184">
        <f t="shared" si="12"/>
        <v>-36</v>
      </c>
    </row>
    <row r="62" spans="1:7" ht="20.100000000000001" customHeight="1" x14ac:dyDescent="0.2">
      <c r="A62" s="122" t="s">
        <v>302</v>
      </c>
      <c r="B62" s="129">
        <v>59</v>
      </c>
      <c r="C62" s="268">
        <v>27</v>
      </c>
      <c r="D62" s="160">
        <f t="shared" si="11"/>
        <v>-32</v>
      </c>
      <c r="E62" s="106">
        <v>22</v>
      </c>
      <c r="F62" s="129">
        <v>1</v>
      </c>
      <c r="G62" s="184">
        <f t="shared" si="12"/>
        <v>-21</v>
      </c>
    </row>
    <row r="63" spans="1:7" ht="39.950000000000003" customHeight="1" x14ac:dyDescent="0.2">
      <c r="A63" s="122" t="s">
        <v>262</v>
      </c>
      <c r="B63" s="129">
        <v>58</v>
      </c>
      <c r="C63" s="246">
        <v>27</v>
      </c>
      <c r="D63" s="160">
        <f t="shared" si="11"/>
        <v>-31</v>
      </c>
      <c r="E63" s="106">
        <v>24</v>
      </c>
      <c r="F63" s="129">
        <v>1</v>
      </c>
      <c r="G63" s="184">
        <f t="shared" si="12"/>
        <v>-23</v>
      </c>
    </row>
    <row r="64" spans="1:7" ht="38.450000000000003" customHeight="1" x14ac:dyDescent="0.2">
      <c r="A64" s="379" t="s">
        <v>47</v>
      </c>
      <c r="B64" s="380"/>
      <c r="C64" s="380"/>
      <c r="D64" s="380"/>
      <c r="E64" s="380"/>
      <c r="F64" s="380"/>
      <c r="G64" s="381"/>
    </row>
    <row r="65" spans="1:7" ht="20.100000000000001" customHeight="1" x14ac:dyDescent="0.2">
      <c r="A65" s="122" t="s">
        <v>100</v>
      </c>
      <c r="B65" s="129">
        <v>181</v>
      </c>
      <c r="C65" s="129">
        <v>331</v>
      </c>
      <c r="D65" s="160">
        <f>C65-B65</f>
        <v>150</v>
      </c>
      <c r="E65" s="106">
        <v>31</v>
      </c>
      <c r="F65" s="129">
        <v>83</v>
      </c>
      <c r="G65" s="184">
        <f>F65-E65</f>
        <v>52</v>
      </c>
    </row>
    <row r="66" spans="1:7" ht="20.100000000000001" customHeight="1" x14ac:dyDescent="0.2">
      <c r="A66" s="122" t="s">
        <v>103</v>
      </c>
      <c r="B66" s="129">
        <v>153</v>
      </c>
      <c r="C66" s="129">
        <v>225</v>
      </c>
      <c r="D66" s="160">
        <f t="shared" ref="D66:D68" si="13">C66-B66</f>
        <v>72</v>
      </c>
      <c r="E66" s="106">
        <v>19</v>
      </c>
      <c r="F66" s="129">
        <v>30</v>
      </c>
      <c r="G66" s="184">
        <f t="shared" ref="G66:G68" si="14">F66-E66</f>
        <v>11</v>
      </c>
    </row>
    <row r="67" spans="1:7" ht="20.100000000000001" customHeight="1" x14ac:dyDescent="0.2">
      <c r="A67" s="122" t="s">
        <v>116</v>
      </c>
      <c r="B67" s="129">
        <v>90</v>
      </c>
      <c r="C67" s="129">
        <v>57</v>
      </c>
      <c r="D67" s="160">
        <f t="shared" si="13"/>
        <v>-33</v>
      </c>
      <c r="E67" s="106">
        <v>17</v>
      </c>
      <c r="F67" s="129">
        <v>5</v>
      </c>
      <c r="G67" s="184">
        <f t="shared" si="14"/>
        <v>-12</v>
      </c>
    </row>
    <row r="68" spans="1:7" ht="20.100000000000001" customHeight="1" x14ac:dyDescent="0.2">
      <c r="A68" s="122" t="s">
        <v>280</v>
      </c>
      <c r="B68" s="129">
        <v>74</v>
      </c>
      <c r="C68" s="129">
        <v>85</v>
      </c>
      <c r="D68" s="160">
        <f t="shared" si="13"/>
        <v>11</v>
      </c>
      <c r="E68" s="106">
        <v>11</v>
      </c>
      <c r="F68" s="129">
        <v>27</v>
      </c>
      <c r="G68" s="184">
        <f t="shared" si="14"/>
        <v>16</v>
      </c>
    </row>
    <row r="69" spans="1:7" ht="39.950000000000003" customHeight="1" x14ac:dyDescent="0.2">
      <c r="A69" s="122" t="s">
        <v>204</v>
      </c>
      <c r="B69" s="129">
        <v>67</v>
      </c>
      <c r="C69" s="129">
        <v>100</v>
      </c>
      <c r="D69" s="160">
        <f t="shared" ref="D69:D79" si="15">C69-B69</f>
        <v>33</v>
      </c>
      <c r="E69" s="106">
        <v>13</v>
      </c>
      <c r="F69" s="129">
        <v>9</v>
      </c>
      <c r="G69" s="184">
        <f t="shared" ref="G69:G71" si="16">F69-E69</f>
        <v>-4</v>
      </c>
    </row>
    <row r="70" spans="1:7" ht="47.25" x14ac:dyDescent="0.2">
      <c r="A70" s="122" t="s">
        <v>107</v>
      </c>
      <c r="B70" s="129">
        <v>54</v>
      </c>
      <c r="C70" s="129">
        <v>128</v>
      </c>
      <c r="D70" s="160">
        <f t="shared" si="15"/>
        <v>74</v>
      </c>
      <c r="E70" s="106">
        <v>4</v>
      </c>
      <c r="F70" s="129">
        <v>35</v>
      </c>
      <c r="G70" s="184">
        <f t="shared" si="16"/>
        <v>31</v>
      </c>
    </row>
    <row r="71" spans="1:7" ht="20.100000000000001" customHeight="1" x14ac:dyDescent="0.2">
      <c r="A71" s="121" t="s">
        <v>289</v>
      </c>
      <c r="B71" s="129">
        <v>51</v>
      </c>
      <c r="C71" s="129">
        <v>42</v>
      </c>
      <c r="D71" s="160">
        <f t="shared" si="15"/>
        <v>-9</v>
      </c>
      <c r="E71" s="106">
        <v>11</v>
      </c>
      <c r="F71" s="129">
        <v>10</v>
      </c>
      <c r="G71" s="184">
        <f t="shared" si="16"/>
        <v>-1</v>
      </c>
    </row>
    <row r="72" spans="1:7" ht="38.450000000000003" customHeight="1" x14ac:dyDescent="0.2">
      <c r="A72" s="379" t="s">
        <v>130</v>
      </c>
      <c r="B72" s="380"/>
      <c r="C72" s="380"/>
      <c r="D72" s="380"/>
      <c r="E72" s="380"/>
      <c r="F72" s="380"/>
      <c r="G72" s="381"/>
    </row>
    <row r="73" spans="1:7" ht="20.100000000000001" customHeight="1" x14ac:dyDescent="0.2">
      <c r="A73" s="122" t="s">
        <v>92</v>
      </c>
      <c r="B73" s="129">
        <v>576</v>
      </c>
      <c r="C73" s="129">
        <v>692</v>
      </c>
      <c r="D73" s="160">
        <f t="shared" si="15"/>
        <v>116</v>
      </c>
      <c r="E73" s="106">
        <v>104</v>
      </c>
      <c r="F73" s="129">
        <v>65</v>
      </c>
      <c r="G73" s="184">
        <f t="shared" ref="G73:G79" si="17">F73-E73</f>
        <v>-39</v>
      </c>
    </row>
    <row r="74" spans="1:7" ht="20.100000000000001" customHeight="1" x14ac:dyDescent="0.2">
      <c r="A74" s="122" t="s">
        <v>221</v>
      </c>
      <c r="B74" s="129">
        <v>251</v>
      </c>
      <c r="C74" s="129">
        <v>421</v>
      </c>
      <c r="D74" s="160">
        <f t="shared" si="15"/>
        <v>170</v>
      </c>
      <c r="E74" s="106">
        <v>11</v>
      </c>
      <c r="F74" s="129">
        <v>7</v>
      </c>
      <c r="G74" s="184">
        <f t="shared" si="17"/>
        <v>-4</v>
      </c>
    </row>
    <row r="75" spans="1:7" ht="47.25" x14ac:dyDescent="0.2">
      <c r="A75" s="122" t="s">
        <v>271</v>
      </c>
      <c r="B75" s="129">
        <v>211</v>
      </c>
      <c r="C75" s="129">
        <v>275</v>
      </c>
      <c r="D75" s="160">
        <f t="shared" si="15"/>
        <v>64</v>
      </c>
      <c r="E75" s="106">
        <v>32</v>
      </c>
      <c r="F75" s="129">
        <v>11</v>
      </c>
      <c r="G75" s="184">
        <f t="shared" si="17"/>
        <v>-21</v>
      </c>
    </row>
    <row r="76" spans="1:7" ht="20.100000000000001" customHeight="1" x14ac:dyDescent="0.2">
      <c r="A76" s="122" t="s">
        <v>113</v>
      </c>
      <c r="B76" s="129">
        <v>168</v>
      </c>
      <c r="C76" s="129">
        <v>39</v>
      </c>
      <c r="D76" s="160">
        <f t="shared" si="15"/>
        <v>-129</v>
      </c>
      <c r="E76" s="106">
        <v>27</v>
      </c>
      <c r="F76" s="129">
        <v>0</v>
      </c>
      <c r="G76" s="184">
        <f t="shared" si="17"/>
        <v>-27</v>
      </c>
    </row>
    <row r="77" spans="1:7" ht="20.100000000000001" customHeight="1" x14ac:dyDescent="0.2">
      <c r="A77" s="122" t="s">
        <v>135</v>
      </c>
      <c r="B77" s="129">
        <v>87</v>
      </c>
      <c r="C77" s="129">
        <v>47</v>
      </c>
      <c r="D77" s="160">
        <f t="shared" si="15"/>
        <v>-40</v>
      </c>
      <c r="E77" s="106">
        <v>13</v>
      </c>
      <c r="F77" s="129">
        <v>3</v>
      </c>
      <c r="G77" s="184">
        <f t="shared" si="17"/>
        <v>-10</v>
      </c>
    </row>
    <row r="78" spans="1:7" ht="20.100000000000001" customHeight="1" x14ac:dyDescent="0.2">
      <c r="A78" s="122" t="s">
        <v>241</v>
      </c>
      <c r="B78" s="129">
        <v>72</v>
      </c>
      <c r="C78" s="129">
        <v>102</v>
      </c>
      <c r="D78" s="160">
        <f t="shared" si="15"/>
        <v>30</v>
      </c>
      <c r="E78" s="106">
        <v>6</v>
      </c>
      <c r="F78" s="129">
        <v>3</v>
      </c>
      <c r="G78" s="184">
        <f t="shared" si="17"/>
        <v>-3</v>
      </c>
    </row>
    <row r="79" spans="1:7" ht="20.100000000000001" customHeight="1" x14ac:dyDescent="0.2">
      <c r="A79" s="122" t="s">
        <v>101</v>
      </c>
      <c r="B79" s="129">
        <v>67</v>
      </c>
      <c r="C79" s="129">
        <v>98</v>
      </c>
      <c r="D79" s="160">
        <f t="shared" si="15"/>
        <v>31</v>
      </c>
      <c r="E79" s="106">
        <v>15</v>
      </c>
      <c r="F79" s="129">
        <v>7</v>
      </c>
      <c r="G79" s="184">
        <f t="shared" si="17"/>
        <v>-8</v>
      </c>
    </row>
    <row r="80" spans="1:7" ht="38.450000000000003" customHeight="1" x14ac:dyDescent="0.2">
      <c r="A80" s="379" t="s">
        <v>132</v>
      </c>
      <c r="B80" s="380"/>
      <c r="C80" s="380"/>
      <c r="D80" s="380"/>
      <c r="E80" s="380"/>
      <c r="F80" s="380"/>
      <c r="G80" s="381"/>
    </row>
    <row r="81" spans="1:7" ht="20.100000000000001" customHeight="1" x14ac:dyDescent="0.2">
      <c r="A81" s="122" t="s">
        <v>93</v>
      </c>
      <c r="B81" s="129">
        <v>1247</v>
      </c>
      <c r="C81" s="129">
        <v>769</v>
      </c>
      <c r="D81" s="160">
        <f t="shared" ref="D81:D90" si="18">C81-B81</f>
        <v>-478</v>
      </c>
      <c r="E81" s="106">
        <v>304</v>
      </c>
      <c r="F81" s="129">
        <v>53</v>
      </c>
      <c r="G81" s="184">
        <f t="shared" ref="G81:G90" si="19">F81-E81</f>
        <v>-251</v>
      </c>
    </row>
    <row r="82" spans="1:7" ht="39.950000000000003" customHeight="1" x14ac:dyDescent="0.2">
      <c r="A82" s="122" t="s">
        <v>96</v>
      </c>
      <c r="B82" s="129">
        <v>604</v>
      </c>
      <c r="C82" s="129">
        <v>382</v>
      </c>
      <c r="D82" s="160">
        <f t="shared" si="18"/>
        <v>-222</v>
      </c>
      <c r="E82" s="106">
        <v>145</v>
      </c>
      <c r="F82" s="129">
        <v>17</v>
      </c>
      <c r="G82" s="184">
        <f t="shared" si="19"/>
        <v>-128</v>
      </c>
    </row>
    <row r="83" spans="1:7" ht="20.100000000000001" customHeight="1" x14ac:dyDescent="0.2">
      <c r="A83" s="122" t="s">
        <v>106</v>
      </c>
      <c r="B83" s="129">
        <v>357</v>
      </c>
      <c r="C83" s="129">
        <v>203</v>
      </c>
      <c r="D83" s="160">
        <f t="shared" si="18"/>
        <v>-154</v>
      </c>
      <c r="E83" s="106">
        <v>75</v>
      </c>
      <c r="F83" s="129">
        <v>12</v>
      </c>
      <c r="G83" s="184">
        <f t="shared" si="19"/>
        <v>-63</v>
      </c>
    </row>
    <row r="84" spans="1:7" ht="20.100000000000001" customHeight="1" x14ac:dyDescent="0.2">
      <c r="A84" s="122" t="s">
        <v>104</v>
      </c>
      <c r="B84" s="129">
        <v>250</v>
      </c>
      <c r="C84" s="129">
        <v>211</v>
      </c>
      <c r="D84" s="160">
        <f t="shared" si="18"/>
        <v>-39</v>
      </c>
      <c r="E84" s="106">
        <v>46</v>
      </c>
      <c r="F84" s="129">
        <v>7</v>
      </c>
      <c r="G84" s="184">
        <f t="shared" si="19"/>
        <v>-39</v>
      </c>
    </row>
    <row r="85" spans="1:7" ht="20.100000000000001" customHeight="1" x14ac:dyDescent="0.2">
      <c r="A85" s="121" t="s">
        <v>114</v>
      </c>
      <c r="B85" s="129">
        <v>206</v>
      </c>
      <c r="C85" s="129">
        <v>216</v>
      </c>
      <c r="D85" s="160">
        <f t="shared" si="18"/>
        <v>10</v>
      </c>
      <c r="E85" s="106">
        <v>66</v>
      </c>
      <c r="F85" s="129">
        <v>3</v>
      </c>
      <c r="G85" s="184">
        <f t="shared" si="19"/>
        <v>-63</v>
      </c>
    </row>
    <row r="86" spans="1:7" ht="39.950000000000003" customHeight="1" x14ac:dyDescent="0.2">
      <c r="A86" s="122" t="s">
        <v>117</v>
      </c>
      <c r="B86" s="129">
        <v>163</v>
      </c>
      <c r="C86" s="129">
        <v>103</v>
      </c>
      <c r="D86" s="160">
        <f t="shared" si="18"/>
        <v>-60</v>
      </c>
      <c r="E86" s="106">
        <v>47</v>
      </c>
      <c r="F86" s="129">
        <v>6</v>
      </c>
      <c r="G86" s="184">
        <f t="shared" si="19"/>
        <v>-41</v>
      </c>
    </row>
    <row r="87" spans="1:7" ht="20.100000000000001" customHeight="1" x14ac:dyDescent="0.2">
      <c r="A87" s="122" t="s">
        <v>102</v>
      </c>
      <c r="B87" s="129">
        <v>155</v>
      </c>
      <c r="C87" s="129">
        <v>215</v>
      </c>
      <c r="D87" s="160">
        <f t="shared" si="18"/>
        <v>60</v>
      </c>
      <c r="E87" s="106">
        <v>23</v>
      </c>
      <c r="F87" s="129">
        <v>14</v>
      </c>
      <c r="G87" s="184">
        <f t="shared" si="19"/>
        <v>-9</v>
      </c>
    </row>
    <row r="88" spans="1:7" ht="20.100000000000001" customHeight="1" x14ac:dyDescent="0.2">
      <c r="A88" s="122" t="s">
        <v>223</v>
      </c>
      <c r="B88" s="129">
        <v>134</v>
      </c>
      <c r="C88" s="129">
        <v>131</v>
      </c>
      <c r="D88" s="160">
        <f t="shared" si="18"/>
        <v>-3</v>
      </c>
      <c r="E88" s="106">
        <v>40</v>
      </c>
      <c r="F88" s="129">
        <v>13</v>
      </c>
      <c r="G88" s="184">
        <f t="shared" si="19"/>
        <v>-27</v>
      </c>
    </row>
    <row r="89" spans="1:7" ht="20.100000000000001" customHeight="1" x14ac:dyDescent="0.2">
      <c r="A89" s="122" t="s">
        <v>222</v>
      </c>
      <c r="B89" s="129">
        <v>108</v>
      </c>
      <c r="C89" s="129">
        <v>94</v>
      </c>
      <c r="D89" s="160">
        <f t="shared" si="18"/>
        <v>-14</v>
      </c>
      <c r="E89" s="106">
        <v>22</v>
      </c>
      <c r="F89" s="129">
        <v>6</v>
      </c>
      <c r="G89" s="184">
        <f t="shared" si="19"/>
        <v>-16</v>
      </c>
    </row>
    <row r="90" spans="1:7" ht="20.100000000000001" customHeight="1" x14ac:dyDescent="0.2">
      <c r="A90" s="122" t="s">
        <v>112</v>
      </c>
      <c r="B90" s="129">
        <v>107</v>
      </c>
      <c r="C90" s="129">
        <v>80</v>
      </c>
      <c r="D90" s="160">
        <f t="shared" si="18"/>
        <v>-27</v>
      </c>
      <c r="E90" s="106">
        <v>24</v>
      </c>
      <c r="F90" s="129">
        <v>4</v>
      </c>
      <c r="G90" s="184">
        <f t="shared" si="19"/>
        <v>-20</v>
      </c>
    </row>
    <row r="91" spans="1:7" ht="15.75" x14ac:dyDescent="0.25">
      <c r="A91" s="101"/>
      <c r="B91" s="125"/>
      <c r="C91" s="125"/>
      <c r="D91" s="126"/>
      <c r="E91" s="125"/>
      <c r="F91" s="125"/>
      <c r="G91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6:G56"/>
    <mergeCell ref="A64:G64"/>
    <mergeCell ref="A72:G72"/>
    <mergeCell ref="A80:G80"/>
    <mergeCell ref="G5:G6"/>
    <mergeCell ref="A8:G8"/>
    <mergeCell ref="A19:G19"/>
    <mergeCell ref="A26:G26"/>
    <mergeCell ref="A35:G35"/>
    <mergeCell ref="A45:G4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44" max="16383" man="1"/>
    <brk id="6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B42" sqref="B42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64" t="s">
        <v>17</v>
      </c>
      <c r="B1" s="364"/>
      <c r="C1" s="364"/>
      <c r="D1" s="364"/>
      <c r="E1" s="364"/>
      <c r="F1" s="364"/>
    </row>
    <row r="2" spans="1:14" s="32" customFormat="1" ht="20.25" x14ac:dyDescent="0.25">
      <c r="A2" s="172"/>
      <c r="B2" s="364" t="s">
        <v>140</v>
      </c>
      <c r="C2" s="364"/>
      <c r="D2" s="364"/>
      <c r="E2" s="364"/>
      <c r="F2" s="364"/>
    </row>
    <row r="3" spans="1:14" s="32" customFormat="1" ht="20.25" x14ac:dyDescent="0.25">
      <c r="A3" s="33"/>
      <c r="B3" s="360" t="s">
        <v>18</v>
      </c>
      <c r="C3" s="364"/>
      <c r="D3" s="364"/>
      <c r="E3" s="364"/>
      <c r="F3" s="364"/>
    </row>
    <row r="4" spans="1:14" s="18" customFormat="1" ht="15.6" customHeight="1" x14ac:dyDescent="0.25">
      <c r="A4" s="19"/>
      <c r="B4" s="361" t="s">
        <v>13</v>
      </c>
      <c r="C4" s="365"/>
      <c r="D4" s="365"/>
      <c r="E4" s="365"/>
      <c r="F4" s="365"/>
    </row>
    <row r="5" spans="1:14" s="18" customFormat="1" ht="15.6" customHeight="1" x14ac:dyDescent="0.25">
      <c r="A5" s="19"/>
      <c r="B5" s="361" t="s">
        <v>14</v>
      </c>
      <c r="C5" s="365"/>
      <c r="D5" s="365"/>
      <c r="E5" s="365"/>
      <c r="F5" s="365"/>
    </row>
    <row r="6" spans="1:14" s="36" customFormat="1" x14ac:dyDescent="0.25">
      <c r="A6" s="34"/>
      <c r="B6" s="34"/>
      <c r="C6" s="34"/>
      <c r="D6" s="34"/>
      <c r="E6" s="34"/>
      <c r="F6" s="35" t="s">
        <v>134</v>
      </c>
    </row>
    <row r="7" spans="1:14" s="21" customFormat="1" ht="24.75" customHeight="1" x14ac:dyDescent="0.25">
      <c r="A7" s="20"/>
      <c r="B7" s="362"/>
      <c r="C7" s="363" t="s">
        <v>362</v>
      </c>
      <c r="D7" s="363" t="s">
        <v>363</v>
      </c>
      <c r="E7" s="366" t="s">
        <v>16</v>
      </c>
      <c r="F7" s="366"/>
    </row>
    <row r="8" spans="1:14" s="21" customFormat="1" ht="45" customHeight="1" x14ac:dyDescent="0.25">
      <c r="A8" s="20"/>
      <c r="B8" s="362"/>
      <c r="C8" s="363"/>
      <c r="D8" s="363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SUM(C11:C29)</f>
        <v>5892</v>
      </c>
      <c r="D9" s="189">
        <f>SUM(D11:D29)</f>
        <v>2330</v>
      </c>
      <c r="E9" s="190">
        <f>ROUND(D9/C9*100,1)</f>
        <v>39.5</v>
      </c>
      <c r="F9" s="189">
        <f>D9-C9</f>
        <v>-3562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85</v>
      </c>
      <c r="D11" s="27">
        <v>0</v>
      </c>
      <c r="E11" s="28">
        <f t="shared" ref="E11" si="0">ROUND(D11/C11*100,1)</f>
        <v>0</v>
      </c>
      <c r="F11" s="27">
        <f t="shared" ref="F11:F29" si="1">D11-C11</f>
        <v>-85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84</v>
      </c>
      <c r="F12" s="27">
        <f t="shared" si="1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207</v>
      </c>
      <c r="D13" s="27">
        <v>72</v>
      </c>
      <c r="E13" s="28">
        <f t="shared" ref="E13:E15" si="2">ROUND(D13/C13*100,1)</f>
        <v>34.799999999999997</v>
      </c>
      <c r="F13" s="27">
        <f t="shared" si="1"/>
        <v>-135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174</v>
      </c>
      <c r="D14" s="27">
        <v>151</v>
      </c>
      <c r="E14" s="28">
        <f t="shared" si="2"/>
        <v>86.8</v>
      </c>
      <c r="F14" s="27">
        <f t="shared" si="1"/>
        <v>-23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1</v>
      </c>
      <c r="D15" s="27">
        <v>213</v>
      </c>
      <c r="E15" s="28">
        <f t="shared" si="2"/>
        <v>21300</v>
      </c>
      <c r="F15" s="27">
        <f t="shared" si="1"/>
        <v>212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84</v>
      </c>
      <c r="F16" s="27">
        <f t="shared" si="1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3">ROUND(D17/C17*100,1)</f>
        <v>0</v>
      </c>
      <c r="F17" s="27">
        <f t="shared" si="1"/>
        <v>-8</v>
      </c>
      <c r="H17" s="24"/>
      <c r="I17" s="24"/>
      <c r="J17" s="40"/>
      <c r="K17" s="30"/>
      <c r="L17" s="41"/>
      <c r="N17" s="41"/>
    </row>
    <row r="18" spans="2:14" s="26" customFormat="1" ht="18" customHeight="1" x14ac:dyDescent="0.25">
      <c r="B18" s="43" t="s">
        <v>27</v>
      </c>
      <c r="C18" s="27">
        <v>1241</v>
      </c>
      <c r="D18" s="27">
        <v>78</v>
      </c>
      <c r="E18" s="28">
        <f t="shared" si="3"/>
        <v>6.3</v>
      </c>
      <c r="F18" s="27">
        <f t="shared" si="1"/>
        <v>-1163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84</v>
      </c>
      <c r="F19" s="27">
        <f t="shared" si="1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8</v>
      </c>
      <c r="D20" s="27">
        <v>13</v>
      </c>
      <c r="E20" s="28">
        <f t="shared" si="3"/>
        <v>162.5</v>
      </c>
      <c r="F20" s="27">
        <f t="shared" si="1"/>
        <v>5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9</v>
      </c>
      <c r="D21" s="27">
        <v>0</v>
      </c>
      <c r="E21" s="28">
        <f t="shared" si="3"/>
        <v>0</v>
      </c>
      <c r="F21" s="27">
        <f t="shared" si="1"/>
        <v>-9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16</v>
      </c>
      <c r="E22" s="28" t="s">
        <v>84</v>
      </c>
      <c r="F22" s="27">
        <f t="shared" si="1"/>
        <v>16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289</v>
      </c>
      <c r="D23" s="27">
        <v>16</v>
      </c>
      <c r="E23" s="28">
        <f t="shared" si="3"/>
        <v>5.5</v>
      </c>
      <c r="F23" s="27">
        <f t="shared" si="1"/>
        <v>-273</v>
      </c>
      <c r="H23" s="24"/>
      <c r="I23" s="24"/>
      <c r="J23" s="40"/>
      <c r="K23" s="30"/>
      <c r="L23" s="41"/>
      <c r="N23" s="41"/>
    </row>
    <row r="24" spans="2:14" s="26" customFormat="1" ht="18" customHeight="1" x14ac:dyDescent="0.25">
      <c r="B24" s="43" t="s">
        <v>33</v>
      </c>
      <c r="C24" s="27">
        <v>1352</v>
      </c>
      <c r="D24" s="27">
        <v>0</v>
      </c>
      <c r="E24" s="28">
        <f t="shared" si="3"/>
        <v>0</v>
      </c>
      <c r="F24" s="27">
        <f t="shared" si="1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1262</v>
      </c>
      <c r="D25" s="27">
        <v>487</v>
      </c>
      <c r="E25" s="28">
        <f t="shared" si="3"/>
        <v>38.6</v>
      </c>
      <c r="F25" s="27">
        <f t="shared" si="1"/>
        <v>-775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218</v>
      </c>
      <c r="D26" s="27">
        <v>163</v>
      </c>
      <c r="E26" s="28">
        <f t="shared" si="3"/>
        <v>74.8</v>
      </c>
      <c r="F26" s="27">
        <f t="shared" si="1"/>
        <v>-55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1038</v>
      </c>
      <c r="D27" s="27">
        <v>1073</v>
      </c>
      <c r="E27" s="28">
        <f t="shared" si="3"/>
        <v>103.4</v>
      </c>
      <c r="F27" s="27">
        <f t="shared" si="1"/>
        <v>35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48</v>
      </c>
      <c r="E28" s="28" t="s">
        <v>84</v>
      </c>
      <c r="F28" s="27">
        <f t="shared" si="1"/>
        <v>48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84</v>
      </c>
      <c r="F29" s="27">
        <f t="shared" si="1"/>
        <v>0</v>
      </c>
      <c r="H29" s="24"/>
      <c r="I29" s="24"/>
      <c r="J29" s="40"/>
      <c r="K29" s="30"/>
      <c r="L29" s="41"/>
      <c r="N29" s="41"/>
    </row>
    <row r="30" spans="2:14" x14ac:dyDescent="0.3">
      <c r="C30" s="267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100" workbookViewId="0">
      <selection activeCell="H14" sqref="H14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140625" style="101" customWidth="1"/>
    <col min="4" max="4" width="26.42578125" style="101" customWidth="1"/>
    <col min="5" max="16384" width="9.140625" style="101"/>
  </cols>
  <sheetData>
    <row r="1" spans="1:6" ht="31.9" customHeight="1" x14ac:dyDescent="0.25">
      <c r="B1" s="372" t="s">
        <v>200</v>
      </c>
      <c r="C1" s="372"/>
      <c r="D1" s="372"/>
    </row>
    <row r="2" spans="1:6" ht="19.5" customHeight="1" x14ac:dyDescent="0.3">
      <c r="A2" s="397" t="s">
        <v>146</v>
      </c>
      <c r="B2" s="397"/>
      <c r="C2" s="397"/>
      <c r="D2" s="397"/>
    </row>
    <row r="3" spans="1:6" ht="20.25" customHeight="1" x14ac:dyDescent="0.25">
      <c r="B3" s="372" t="s">
        <v>85</v>
      </c>
      <c r="C3" s="372"/>
      <c r="D3" s="372"/>
    </row>
    <row r="4" spans="1:6" ht="22.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269" t="s">
        <v>368</v>
      </c>
      <c r="D5" s="270" t="s">
        <v>367</v>
      </c>
    </row>
    <row r="6" spans="1:6" ht="15.95" customHeight="1" x14ac:dyDescent="0.25">
      <c r="A6" s="103">
        <v>1</v>
      </c>
      <c r="B6" s="104" t="s">
        <v>94</v>
      </c>
      <c r="C6" s="129">
        <v>1129</v>
      </c>
      <c r="D6" s="129">
        <v>234</v>
      </c>
      <c r="F6" s="125"/>
    </row>
    <row r="7" spans="1:6" ht="15.95" customHeight="1" x14ac:dyDescent="0.25">
      <c r="A7" s="103">
        <v>2</v>
      </c>
      <c r="B7" s="104" t="s">
        <v>93</v>
      </c>
      <c r="C7" s="129">
        <v>817</v>
      </c>
      <c r="D7" s="129">
        <v>236</v>
      </c>
      <c r="F7" s="125"/>
    </row>
    <row r="8" spans="1:6" ht="15.95" customHeight="1" x14ac:dyDescent="0.25">
      <c r="A8" s="103">
        <v>3</v>
      </c>
      <c r="B8" s="104" t="s">
        <v>278</v>
      </c>
      <c r="C8" s="129">
        <v>638</v>
      </c>
      <c r="D8" s="129">
        <v>149</v>
      </c>
      <c r="F8" s="125"/>
    </row>
    <row r="9" spans="1:6" s="107" customFormat="1" ht="15.95" customHeight="1" x14ac:dyDescent="0.25">
      <c r="A9" s="103">
        <v>4</v>
      </c>
      <c r="B9" s="104" t="s">
        <v>96</v>
      </c>
      <c r="C9" s="129">
        <v>599</v>
      </c>
      <c r="D9" s="129">
        <v>145</v>
      </c>
      <c r="F9" s="125"/>
    </row>
    <row r="10" spans="1:6" s="107" customFormat="1" ht="15.95" customHeight="1" x14ac:dyDescent="0.25">
      <c r="A10" s="103">
        <v>5</v>
      </c>
      <c r="B10" s="104" t="s">
        <v>98</v>
      </c>
      <c r="C10" s="129">
        <v>594</v>
      </c>
      <c r="D10" s="129">
        <v>117</v>
      </c>
      <c r="F10" s="125"/>
    </row>
    <row r="11" spans="1:6" s="107" customFormat="1" ht="15.95" customHeight="1" x14ac:dyDescent="0.25">
      <c r="A11" s="103">
        <v>6</v>
      </c>
      <c r="B11" s="104" t="s">
        <v>95</v>
      </c>
      <c r="C11" s="129">
        <v>550</v>
      </c>
      <c r="D11" s="129">
        <v>146</v>
      </c>
      <c r="F11" s="125"/>
    </row>
    <row r="12" spans="1:6" s="107" customFormat="1" ht="15.95" customHeight="1" x14ac:dyDescent="0.25">
      <c r="A12" s="103">
        <v>7</v>
      </c>
      <c r="B12" s="104" t="s">
        <v>97</v>
      </c>
      <c r="C12" s="129">
        <v>527</v>
      </c>
      <c r="D12" s="129">
        <v>93</v>
      </c>
      <c r="F12" s="125"/>
    </row>
    <row r="13" spans="1:6" s="107" customFormat="1" ht="15.95" customHeight="1" x14ac:dyDescent="0.25">
      <c r="A13" s="103">
        <v>8</v>
      </c>
      <c r="B13" s="104" t="s">
        <v>274</v>
      </c>
      <c r="C13" s="129">
        <v>509</v>
      </c>
      <c r="D13" s="129">
        <v>94</v>
      </c>
      <c r="F13" s="125"/>
    </row>
    <row r="14" spans="1:6" s="107" customFormat="1" ht="79.5" customHeight="1" x14ac:dyDescent="0.25">
      <c r="A14" s="103">
        <v>9</v>
      </c>
      <c r="B14" s="104" t="s">
        <v>276</v>
      </c>
      <c r="C14" s="129">
        <v>350</v>
      </c>
      <c r="D14" s="129">
        <v>71</v>
      </c>
      <c r="F14" s="125"/>
    </row>
    <row r="15" spans="1:6" s="107" customFormat="1" ht="36.75" customHeight="1" x14ac:dyDescent="0.25">
      <c r="A15" s="103">
        <v>10</v>
      </c>
      <c r="B15" s="104" t="s">
        <v>272</v>
      </c>
      <c r="C15" s="129">
        <v>339</v>
      </c>
      <c r="D15" s="129">
        <v>112</v>
      </c>
      <c r="F15" s="125"/>
    </row>
    <row r="16" spans="1:6" s="107" customFormat="1" ht="19.5" customHeight="1" x14ac:dyDescent="0.25">
      <c r="A16" s="103">
        <v>11</v>
      </c>
      <c r="B16" s="104" t="s">
        <v>106</v>
      </c>
      <c r="C16" s="129">
        <v>322</v>
      </c>
      <c r="D16" s="129">
        <v>69</v>
      </c>
      <c r="F16" s="125"/>
    </row>
    <row r="17" spans="1:6" s="107" customFormat="1" ht="15.95" customHeight="1" x14ac:dyDescent="0.25">
      <c r="A17" s="103">
        <v>12</v>
      </c>
      <c r="B17" s="104" t="s">
        <v>105</v>
      </c>
      <c r="C17" s="129">
        <v>292</v>
      </c>
      <c r="D17" s="129">
        <v>62</v>
      </c>
      <c r="F17" s="125"/>
    </row>
    <row r="18" spans="1:6" s="107" customFormat="1" ht="15.95" customHeight="1" x14ac:dyDescent="0.25">
      <c r="A18" s="103">
        <v>13</v>
      </c>
      <c r="B18" s="104" t="s">
        <v>108</v>
      </c>
      <c r="C18" s="129">
        <v>222</v>
      </c>
      <c r="D18" s="129">
        <v>43</v>
      </c>
      <c r="F18" s="125"/>
    </row>
    <row r="19" spans="1:6" s="107" customFormat="1" ht="31.5" x14ac:dyDescent="0.25">
      <c r="A19" s="103">
        <v>14</v>
      </c>
      <c r="B19" s="104" t="s">
        <v>275</v>
      </c>
      <c r="C19" s="129">
        <v>201</v>
      </c>
      <c r="D19" s="129">
        <v>38</v>
      </c>
      <c r="F19" s="125"/>
    </row>
    <row r="20" spans="1:6" s="107" customFormat="1" ht="15.95" customHeight="1" x14ac:dyDescent="0.25">
      <c r="A20" s="103">
        <v>15</v>
      </c>
      <c r="B20" s="104" t="s">
        <v>125</v>
      </c>
      <c r="C20" s="129">
        <v>192</v>
      </c>
      <c r="D20" s="129">
        <v>47</v>
      </c>
      <c r="F20" s="125"/>
    </row>
    <row r="21" spans="1:6" s="107" customFormat="1" ht="15.95" customHeight="1" x14ac:dyDescent="0.25">
      <c r="A21" s="103">
        <v>16</v>
      </c>
      <c r="B21" s="104" t="s">
        <v>100</v>
      </c>
      <c r="C21" s="129">
        <v>179</v>
      </c>
      <c r="D21" s="129">
        <v>30</v>
      </c>
      <c r="F21" s="125"/>
    </row>
    <row r="22" spans="1:6" s="107" customFormat="1" ht="15.95" customHeight="1" x14ac:dyDescent="0.25">
      <c r="A22" s="103">
        <v>17</v>
      </c>
      <c r="B22" s="104" t="s">
        <v>273</v>
      </c>
      <c r="C22" s="129">
        <v>175</v>
      </c>
      <c r="D22" s="129">
        <v>28</v>
      </c>
      <c r="F22" s="125"/>
    </row>
    <row r="23" spans="1:6" s="107" customFormat="1" ht="15.95" customHeight="1" x14ac:dyDescent="0.25">
      <c r="A23" s="103">
        <v>18</v>
      </c>
      <c r="B23" s="104" t="s">
        <v>129</v>
      </c>
      <c r="C23" s="129">
        <v>171</v>
      </c>
      <c r="D23" s="129">
        <v>43</v>
      </c>
      <c r="F23" s="125"/>
    </row>
    <row r="24" spans="1:6" s="107" customFormat="1" ht="15.95" customHeight="1" x14ac:dyDescent="0.25">
      <c r="A24" s="103">
        <v>19</v>
      </c>
      <c r="B24" s="104" t="s">
        <v>117</v>
      </c>
      <c r="C24" s="129">
        <v>159</v>
      </c>
      <c r="D24" s="129">
        <v>45</v>
      </c>
      <c r="F24" s="125"/>
    </row>
    <row r="25" spans="1:6" s="107" customFormat="1" ht="15.95" customHeight="1" x14ac:dyDescent="0.25">
      <c r="A25" s="103">
        <v>20</v>
      </c>
      <c r="B25" s="104" t="s">
        <v>121</v>
      </c>
      <c r="C25" s="129">
        <v>137</v>
      </c>
      <c r="D25" s="129">
        <v>28</v>
      </c>
      <c r="F25" s="125"/>
    </row>
    <row r="26" spans="1:6" s="107" customFormat="1" ht="15.95" customHeight="1" x14ac:dyDescent="0.25">
      <c r="A26" s="103">
        <v>21</v>
      </c>
      <c r="B26" s="104" t="s">
        <v>221</v>
      </c>
      <c r="C26" s="129">
        <v>136</v>
      </c>
      <c r="D26" s="129">
        <v>3</v>
      </c>
      <c r="F26" s="125"/>
    </row>
    <row r="27" spans="1:6" s="107" customFormat="1" ht="15.95" customHeight="1" x14ac:dyDescent="0.25">
      <c r="A27" s="103">
        <v>22</v>
      </c>
      <c r="B27" s="104" t="s">
        <v>279</v>
      </c>
      <c r="C27" s="129">
        <v>134</v>
      </c>
      <c r="D27" s="129">
        <v>32</v>
      </c>
      <c r="F27" s="125"/>
    </row>
    <row r="28" spans="1:6" s="107" customFormat="1" ht="15.95" customHeight="1" x14ac:dyDescent="0.25">
      <c r="A28" s="103">
        <v>23</v>
      </c>
      <c r="B28" s="104" t="s">
        <v>277</v>
      </c>
      <c r="C28" s="129">
        <v>133</v>
      </c>
      <c r="D28" s="129">
        <v>27</v>
      </c>
      <c r="F28" s="125"/>
    </row>
    <row r="29" spans="1:6" s="107" customFormat="1" ht="15.95" customHeight="1" x14ac:dyDescent="0.25">
      <c r="A29" s="103">
        <v>24</v>
      </c>
      <c r="B29" s="104" t="s">
        <v>115</v>
      </c>
      <c r="C29" s="129">
        <v>131</v>
      </c>
      <c r="D29" s="129">
        <v>17</v>
      </c>
      <c r="F29" s="125"/>
    </row>
    <row r="30" spans="1:6" s="107" customFormat="1" ht="15.95" customHeight="1" x14ac:dyDescent="0.25">
      <c r="A30" s="103">
        <v>25</v>
      </c>
      <c r="B30" s="104" t="s">
        <v>234</v>
      </c>
      <c r="C30" s="129">
        <v>129</v>
      </c>
      <c r="D30" s="129">
        <v>6</v>
      </c>
      <c r="F30" s="125"/>
    </row>
    <row r="31" spans="1:6" s="107" customFormat="1" ht="15.95" customHeight="1" x14ac:dyDescent="0.25">
      <c r="A31" s="103">
        <v>26</v>
      </c>
      <c r="B31" s="104" t="s">
        <v>201</v>
      </c>
      <c r="C31" s="129">
        <v>124</v>
      </c>
      <c r="D31" s="129">
        <v>36</v>
      </c>
      <c r="F31" s="125"/>
    </row>
    <row r="32" spans="1:6" s="107" customFormat="1" ht="15.95" customHeight="1" x14ac:dyDescent="0.25">
      <c r="A32" s="103">
        <v>27</v>
      </c>
      <c r="B32" s="104" t="s">
        <v>111</v>
      </c>
      <c r="C32" s="129">
        <v>123</v>
      </c>
      <c r="D32" s="129">
        <v>28</v>
      </c>
      <c r="F32" s="125"/>
    </row>
    <row r="33" spans="1:6" s="107" customFormat="1" ht="15.95" customHeight="1" x14ac:dyDescent="0.25">
      <c r="A33" s="103">
        <v>28</v>
      </c>
      <c r="B33" s="104" t="s">
        <v>114</v>
      </c>
      <c r="C33" s="129">
        <v>122</v>
      </c>
      <c r="D33" s="129">
        <v>41</v>
      </c>
      <c r="F33" s="125"/>
    </row>
    <row r="34" spans="1:6" s="107" customFormat="1" ht="15.95" customHeight="1" x14ac:dyDescent="0.25">
      <c r="A34" s="103">
        <v>29</v>
      </c>
      <c r="B34" s="104" t="s">
        <v>99</v>
      </c>
      <c r="C34" s="129">
        <v>119</v>
      </c>
      <c r="D34" s="129">
        <v>20</v>
      </c>
      <c r="F34" s="125"/>
    </row>
    <row r="35" spans="1:6" s="107" customFormat="1" ht="15.95" customHeight="1" x14ac:dyDescent="0.25">
      <c r="A35" s="103">
        <v>30</v>
      </c>
      <c r="B35" s="104" t="s">
        <v>104</v>
      </c>
      <c r="C35" s="129">
        <v>118</v>
      </c>
      <c r="D35" s="129">
        <v>29</v>
      </c>
      <c r="F35" s="125"/>
    </row>
    <row r="36" spans="1:6" s="107" customFormat="1" ht="20.25" customHeight="1" x14ac:dyDescent="0.25">
      <c r="A36" s="103">
        <v>31</v>
      </c>
      <c r="B36" s="108" t="s">
        <v>110</v>
      </c>
      <c r="C36" s="129">
        <v>115</v>
      </c>
      <c r="D36" s="129">
        <v>24</v>
      </c>
      <c r="F36" s="125"/>
    </row>
    <row r="37" spans="1:6" s="107" customFormat="1" ht="15.95" customHeight="1" x14ac:dyDescent="0.25">
      <c r="A37" s="103">
        <v>32</v>
      </c>
      <c r="B37" s="104" t="s">
        <v>113</v>
      </c>
      <c r="C37" s="129">
        <v>106</v>
      </c>
      <c r="D37" s="129">
        <v>19</v>
      </c>
      <c r="F37" s="125"/>
    </row>
    <row r="38" spans="1:6" s="107" customFormat="1" ht="15.95" customHeight="1" x14ac:dyDescent="0.25">
      <c r="A38" s="103">
        <v>33</v>
      </c>
      <c r="B38" s="104" t="s">
        <v>112</v>
      </c>
      <c r="C38" s="129">
        <v>105</v>
      </c>
      <c r="D38" s="129">
        <v>24</v>
      </c>
      <c r="F38" s="125"/>
    </row>
    <row r="39" spans="1:6" s="107" customFormat="1" ht="15.95" customHeight="1" x14ac:dyDescent="0.25">
      <c r="A39" s="103">
        <v>34</v>
      </c>
      <c r="B39" s="104" t="s">
        <v>224</v>
      </c>
      <c r="C39" s="129">
        <v>99</v>
      </c>
      <c r="D39" s="129">
        <v>16</v>
      </c>
      <c r="F39" s="125"/>
    </row>
    <row r="40" spans="1:6" s="107" customFormat="1" ht="15.95" customHeight="1" x14ac:dyDescent="0.25">
      <c r="A40" s="103">
        <v>35</v>
      </c>
      <c r="B40" s="104" t="s">
        <v>123</v>
      </c>
      <c r="C40" s="129">
        <v>99</v>
      </c>
      <c r="D40" s="129">
        <v>23</v>
      </c>
      <c r="F40" s="125"/>
    </row>
    <row r="41" spans="1:6" s="107" customFormat="1" ht="15.95" customHeight="1" x14ac:dyDescent="0.25">
      <c r="A41" s="103">
        <v>36</v>
      </c>
      <c r="B41" s="104" t="s">
        <v>109</v>
      </c>
      <c r="C41" s="129">
        <v>98</v>
      </c>
      <c r="D41" s="129">
        <v>16</v>
      </c>
      <c r="F41" s="125"/>
    </row>
    <row r="42" spans="1:6" ht="15.95" customHeight="1" x14ac:dyDescent="0.25">
      <c r="A42" s="103">
        <v>37</v>
      </c>
      <c r="B42" s="109" t="s">
        <v>133</v>
      </c>
      <c r="C42" s="110">
        <v>96</v>
      </c>
      <c r="D42" s="110">
        <v>25</v>
      </c>
      <c r="F42" s="125"/>
    </row>
    <row r="43" spans="1:6" ht="15.95" customHeight="1" x14ac:dyDescent="0.25">
      <c r="A43" s="103">
        <v>38</v>
      </c>
      <c r="B43" s="111" t="s">
        <v>282</v>
      </c>
      <c r="C43" s="110">
        <v>95</v>
      </c>
      <c r="D43" s="110">
        <v>19</v>
      </c>
      <c r="F43" s="125"/>
    </row>
    <row r="44" spans="1:6" ht="15.95" customHeight="1" x14ac:dyDescent="0.25">
      <c r="A44" s="103">
        <v>39</v>
      </c>
      <c r="B44" s="104" t="s">
        <v>237</v>
      </c>
      <c r="C44" s="110">
        <v>90</v>
      </c>
      <c r="D44" s="110">
        <v>23</v>
      </c>
      <c r="F44" s="125"/>
    </row>
    <row r="45" spans="1:6" ht="15.95" customHeight="1" x14ac:dyDescent="0.25">
      <c r="A45" s="103">
        <v>40</v>
      </c>
      <c r="B45" s="104" t="s">
        <v>284</v>
      </c>
      <c r="C45" s="110">
        <v>88</v>
      </c>
      <c r="D45" s="110">
        <v>13</v>
      </c>
      <c r="F45" s="125"/>
    </row>
    <row r="46" spans="1:6" ht="15.95" customHeight="1" x14ac:dyDescent="0.25">
      <c r="A46" s="103">
        <v>41</v>
      </c>
      <c r="B46" s="104" t="s">
        <v>223</v>
      </c>
      <c r="C46" s="110">
        <v>88</v>
      </c>
      <c r="D46" s="110">
        <v>33</v>
      </c>
      <c r="F46" s="125"/>
    </row>
    <row r="47" spans="1:6" ht="15.95" customHeight="1" x14ac:dyDescent="0.25">
      <c r="A47" s="103">
        <v>42</v>
      </c>
      <c r="B47" s="104" t="s">
        <v>128</v>
      </c>
      <c r="C47" s="110">
        <v>85</v>
      </c>
      <c r="D47" s="110">
        <v>24</v>
      </c>
      <c r="F47" s="125"/>
    </row>
    <row r="48" spans="1:6" ht="15.95" customHeight="1" x14ac:dyDescent="0.25">
      <c r="A48" s="103">
        <v>43</v>
      </c>
      <c r="B48" s="112" t="s">
        <v>116</v>
      </c>
      <c r="C48" s="110">
        <v>82</v>
      </c>
      <c r="D48" s="110">
        <v>16</v>
      </c>
      <c r="F48" s="125"/>
    </row>
    <row r="49" spans="1:6" ht="15.95" customHeight="1" x14ac:dyDescent="0.25">
      <c r="A49" s="103">
        <v>44</v>
      </c>
      <c r="B49" s="112" t="s">
        <v>124</v>
      </c>
      <c r="C49" s="110">
        <v>79</v>
      </c>
      <c r="D49" s="110">
        <v>11</v>
      </c>
      <c r="F49" s="125"/>
    </row>
    <row r="50" spans="1:6" ht="15.95" customHeight="1" x14ac:dyDescent="0.25">
      <c r="A50" s="103">
        <v>45</v>
      </c>
      <c r="B50" s="112" t="s">
        <v>243</v>
      </c>
      <c r="C50" s="110">
        <v>74</v>
      </c>
      <c r="D50" s="110">
        <v>13</v>
      </c>
      <c r="F50" s="125"/>
    </row>
    <row r="51" spans="1:6" ht="15.95" customHeight="1" x14ac:dyDescent="0.25">
      <c r="A51" s="103">
        <v>46</v>
      </c>
      <c r="B51" s="239" t="s">
        <v>238</v>
      </c>
      <c r="C51" s="110">
        <v>74</v>
      </c>
      <c r="D51" s="110">
        <v>13</v>
      </c>
      <c r="F51" s="125"/>
    </row>
    <row r="52" spans="1:6" ht="15.95" customHeight="1" x14ac:dyDescent="0.25">
      <c r="A52" s="103">
        <v>47</v>
      </c>
      <c r="B52" s="112" t="s">
        <v>283</v>
      </c>
      <c r="C52" s="110">
        <v>73</v>
      </c>
      <c r="D52" s="110">
        <v>13</v>
      </c>
      <c r="F52" s="125"/>
    </row>
    <row r="53" spans="1:6" ht="21" customHeight="1" x14ac:dyDescent="0.25">
      <c r="A53" s="103">
        <v>48</v>
      </c>
      <c r="B53" s="112" t="s">
        <v>340</v>
      </c>
      <c r="C53" s="110">
        <v>73</v>
      </c>
      <c r="D53" s="110">
        <v>10</v>
      </c>
      <c r="F53" s="125"/>
    </row>
    <row r="54" spans="1:6" ht="15.95" customHeight="1" x14ac:dyDescent="0.25">
      <c r="A54" s="103">
        <v>49</v>
      </c>
      <c r="B54" s="112" t="s">
        <v>288</v>
      </c>
      <c r="C54" s="110">
        <v>73</v>
      </c>
      <c r="D54" s="110">
        <v>34</v>
      </c>
      <c r="F54" s="125"/>
    </row>
    <row r="55" spans="1:6" ht="15.95" customHeight="1" x14ac:dyDescent="0.25">
      <c r="A55" s="103">
        <v>50</v>
      </c>
      <c r="B55" s="111" t="s">
        <v>296</v>
      </c>
      <c r="C55" s="110">
        <v>72</v>
      </c>
      <c r="D55" s="110">
        <v>10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9"/>
  <sheetViews>
    <sheetView zoomScaleNormal="100" zoomScaleSheetLayoutView="90" workbookViewId="0">
      <selection activeCell="E75" sqref="E75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2" t="s">
        <v>202</v>
      </c>
      <c r="B1" s="372"/>
      <c r="C1" s="372"/>
    </row>
    <row r="2" spans="1:9" s="115" customFormat="1" ht="22.5" customHeight="1" x14ac:dyDescent="0.3">
      <c r="A2" s="372" t="s">
        <v>146</v>
      </c>
      <c r="B2" s="372"/>
      <c r="C2" s="372"/>
    </row>
    <row r="3" spans="1:9" s="115" customFormat="1" ht="20.25" x14ac:dyDescent="0.3">
      <c r="A3" s="383" t="s">
        <v>119</v>
      </c>
      <c r="B3" s="383"/>
      <c r="C3" s="383"/>
    </row>
    <row r="4" spans="1:9" ht="15.75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5" t="s">
        <v>368</v>
      </c>
      <c r="C5" s="356" t="s">
        <v>367</v>
      </c>
    </row>
    <row r="6" spans="1:9" ht="38.450000000000003" customHeight="1" x14ac:dyDescent="0.2">
      <c r="A6" s="398" t="s">
        <v>120</v>
      </c>
      <c r="B6" s="398"/>
      <c r="C6" s="398"/>
      <c r="I6" s="120"/>
    </row>
    <row r="7" spans="1:9" ht="20.100000000000001" customHeight="1" x14ac:dyDescent="0.2">
      <c r="A7" s="121" t="s">
        <v>121</v>
      </c>
      <c r="B7" s="159">
        <v>137</v>
      </c>
      <c r="C7" s="159">
        <v>28</v>
      </c>
      <c r="D7" s="162"/>
      <c r="I7" s="120"/>
    </row>
    <row r="8" spans="1:9" ht="20.100000000000001" customHeight="1" x14ac:dyDescent="0.2">
      <c r="A8" s="122" t="s">
        <v>224</v>
      </c>
      <c r="B8" s="129">
        <v>99</v>
      </c>
      <c r="C8" s="129">
        <v>16</v>
      </c>
    </row>
    <row r="9" spans="1:9" ht="20.100000000000001" customHeight="1" x14ac:dyDescent="0.2">
      <c r="A9" s="122" t="s">
        <v>109</v>
      </c>
      <c r="B9" s="129">
        <v>98</v>
      </c>
      <c r="C9" s="129">
        <v>16</v>
      </c>
      <c r="D9" s="162"/>
    </row>
    <row r="10" spans="1:9" ht="20.100000000000001" customHeight="1" x14ac:dyDescent="0.2">
      <c r="A10" s="122" t="s">
        <v>283</v>
      </c>
      <c r="B10" s="129">
        <v>73</v>
      </c>
      <c r="C10" s="129">
        <v>13</v>
      </c>
      <c r="D10" s="162"/>
    </row>
    <row r="11" spans="1:9" ht="20.100000000000001" customHeight="1" x14ac:dyDescent="0.2">
      <c r="A11" s="122" t="s">
        <v>285</v>
      </c>
      <c r="B11" s="129">
        <v>55</v>
      </c>
      <c r="C11" s="129">
        <v>11</v>
      </c>
      <c r="D11" s="162"/>
    </row>
    <row r="12" spans="1:9" ht="20.100000000000001" customHeight="1" x14ac:dyDescent="0.2">
      <c r="A12" s="122" t="s">
        <v>203</v>
      </c>
      <c r="B12" s="129">
        <v>48</v>
      </c>
      <c r="C12" s="129">
        <v>12</v>
      </c>
      <c r="D12" s="162"/>
    </row>
    <row r="13" spans="1:9" ht="20.100000000000001" customHeight="1" x14ac:dyDescent="0.2">
      <c r="A13" s="122" t="s">
        <v>290</v>
      </c>
      <c r="B13" s="129">
        <v>48</v>
      </c>
      <c r="C13" s="129">
        <v>3</v>
      </c>
      <c r="D13" s="162"/>
    </row>
    <row r="14" spans="1:9" ht="20.100000000000001" customHeight="1" x14ac:dyDescent="0.2">
      <c r="A14" s="122" t="s">
        <v>263</v>
      </c>
      <c r="B14" s="129">
        <v>42</v>
      </c>
      <c r="C14" s="129">
        <v>1</v>
      </c>
      <c r="D14" s="162"/>
    </row>
    <row r="15" spans="1:9" ht="38.450000000000003" customHeight="1" x14ac:dyDescent="0.2">
      <c r="A15" s="398" t="s">
        <v>42</v>
      </c>
      <c r="B15" s="398"/>
      <c r="C15" s="398"/>
    </row>
    <row r="16" spans="1:9" ht="31.5" x14ac:dyDescent="0.2">
      <c r="A16" s="122" t="s">
        <v>275</v>
      </c>
      <c r="B16" s="129">
        <v>201</v>
      </c>
      <c r="C16" s="129">
        <v>38</v>
      </c>
      <c r="D16" s="162"/>
    </row>
    <row r="17" spans="1:4" ht="20.100000000000001" customHeight="1" x14ac:dyDescent="0.2">
      <c r="A17" s="122" t="s">
        <v>277</v>
      </c>
      <c r="B17" s="129">
        <v>133</v>
      </c>
      <c r="C17" s="129">
        <v>27</v>
      </c>
    </row>
    <row r="18" spans="1:4" ht="20.100000000000001" customHeight="1" x14ac:dyDescent="0.2">
      <c r="A18" s="122" t="s">
        <v>115</v>
      </c>
      <c r="B18" s="129">
        <v>131</v>
      </c>
      <c r="C18" s="129">
        <v>17</v>
      </c>
    </row>
    <row r="19" spans="1:4" ht="20.100000000000001" customHeight="1" x14ac:dyDescent="0.2">
      <c r="A19" s="122" t="s">
        <v>284</v>
      </c>
      <c r="B19" s="129">
        <v>88</v>
      </c>
      <c r="C19" s="129">
        <v>13</v>
      </c>
    </row>
    <row r="20" spans="1:4" ht="31.5" customHeight="1" x14ac:dyDescent="0.2">
      <c r="A20" s="122" t="s">
        <v>297</v>
      </c>
      <c r="B20" s="129">
        <v>60</v>
      </c>
      <c r="C20" s="129">
        <v>15</v>
      </c>
    </row>
    <row r="21" spans="1:4" ht="20.100000000000001" customHeight="1" x14ac:dyDescent="0.2">
      <c r="A21" s="122" t="s">
        <v>286</v>
      </c>
      <c r="B21" s="129">
        <v>49</v>
      </c>
      <c r="C21" s="129">
        <v>4</v>
      </c>
    </row>
    <row r="22" spans="1:4" ht="20.100000000000001" customHeight="1" x14ac:dyDescent="0.2">
      <c r="A22" s="122" t="s">
        <v>355</v>
      </c>
      <c r="B22" s="129">
        <v>46</v>
      </c>
      <c r="C22" s="129">
        <v>12</v>
      </c>
    </row>
    <row r="23" spans="1:4" ht="20.100000000000001" customHeight="1" x14ac:dyDescent="0.2">
      <c r="A23" s="122" t="s">
        <v>240</v>
      </c>
      <c r="B23" s="129">
        <v>42</v>
      </c>
      <c r="C23" s="129">
        <v>7</v>
      </c>
      <c r="D23" s="162"/>
    </row>
    <row r="24" spans="1:4" ht="38.450000000000003" customHeight="1" x14ac:dyDescent="0.2">
      <c r="A24" s="398" t="s">
        <v>43</v>
      </c>
      <c r="B24" s="398"/>
      <c r="C24" s="398"/>
    </row>
    <row r="25" spans="1:4" ht="20.100000000000001" customHeight="1" x14ac:dyDescent="0.2">
      <c r="A25" s="123" t="s">
        <v>97</v>
      </c>
      <c r="B25" s="129">
        <v>527</v>
      </c>
      <c r="C25" s="129">
        <v>93</v>
      </c>
      <c r="D25" s="162"/>
    </row>
    <row r="26" spans="1:4" ht="20.100000000000001" customHeight="1" x14ac:dyDescent="0.2">
      <c r="A26" s="123" t="s">
        <v>105</v>
      </c>
      <c r="B26" s="129">
        <v>292</v>
      </c>
      <c r="C26" s="129">
        <v>62</v>
      </c>
    </row>
    <row r="27" spans="1:4" ht="20.100000000000001" customHeight="1" x14ac:dyDescent="0.2">
      <c r="A27" s="123" t="s">
        <v>273</v>
      </c>
      <c r="B27" s="129">
        <v>175</v>
      </c>
      <c r="C27" s="129">
        <v>28</v>
      </c>
      <c r="D27" s="162"/>
    </row>
    <row r="28" spans="1:4" ht="20.100000000000001" customHeight="1" x14ac:dyDescent="0.2">
      <c r="A28" s="123" t="s">
        <v>110</v>
      </c>
      <c r="B28" s="129">
        <v>115</v>
      </c>
      <c r="C28" s="129">
        <v>24</v>
      </c>
    </row>
    <row r="29" spans="1:4" ht="20.100000000000001" customHeight="1" x14ac:dyDescent="0.2">
      <c r="A29" s="123" t="s">
        <v>340</v>
      </c>
      <c r="B29" s="129">
        <v>73</v>
      </c>
      <c r="C29" s="129">
        <v>10</v>
      </c>
    </row>
    <row r="30" spans="1:4" ht="20.100000000000001" customHeight="1" x14ac:dyDescent="0.2">
      <c r="A30" s="123" t="s">
        <v>287</v>
      </c>
      <c r="B30" s="129">
        <v>67</v>
      </c>
      <c r="C30" s="129">
        <v>31</v>
      </c>
    </row>
    <row r="31" spans="1:4" ht="38.450000000000003" customHeight="1" x14ac:dyDescent="0.2">
      <c r="A31" s="398" t="s">
        <v>44</v>
      </c>
      <c r="B31" s="398"/>
      <c r="C31" s="398"/>
    </row>
    <row r="32" spans="1:4" ht="20.100000000000001" customHeight="1" x14ac:dyDescent="0.2">
      <c r="A32" s="122" t="s">
        <v>278</v>
      </c>
      <c r="B32" s="159">
        <v>638</v>
      </c>
      <c r="C32" s="159">
        <v>149</v>
      </c>
      <c r="D32" s="162"/>
    </row>
    <row r="33" spans="1:4" ht="20.100000000000001" customHeight="1" x14ac:dyDescent="0.2">
      <c r="A33" s="122" t="s">
        <v>108</v>
      </c>
      <c r="B33" s="129">
        <v>222</v>
      </c>
      <c r="C33" s="129">
        <v>43</v>
      </c>
    </row>
    <row r="34" spans="1:4" ht="20.100000000000001" customHeight="1" x14ac:dyDescent="0.2">
      <c r="A34" s="122" t="s">
        <v>279</v>
      </c>
      <c r="B34" s="129">
        <v>134</v>
      </c>
      <c r="C34" s="129">
        <v>32</v>
      </c>
      <c r="D34" s="162"/>
    </row>
    <row r="35" spans="1:4" ht="20.100000000000001" customHeight="1" x14ac:dyDescent="0.2">
      <c r="A35" s="122" t="s">
        <v>111</v>
      </c>
      <c r="B35" s="129">
        <v>123</v>
      </c>
      <c r="C35" s="129">
        <v>28</v>
      </c>
      <c r="D35" s="162"/>
    </row>
    <row r="36" spans="1:4" ht="20.100000000000001" customHeight="1" x14ac:dyDescent="0.2">
      <c r="A36" s="122" t="s">
        <v>123</v>
      </c>
      <c r="B36" s="129">
        <v>99</v>
      </c>
      <c r="C36" s="129">
        <v>23</v>
      </c>
      <c r="D36" s="162"/>
    </row>
    <row r="37" spans="1:4" ht="20.100000000000001" customHeight="1" x14ac:dyDescent="0.2">
      <c r="A37" s="122" t="s">
        <v>282</v>
      </c>
      <c r="B37" s="129">
        <v>95</v>
      </c>
      <c r="C37" s="129">
        <v>19</v>
      </c>
      <c r="D37" s="162"/>
    </row>
    <row r="38" spans="1:4" ht="20.100000000000001" customHeight="1" x14ac:dyDescent="0.2">
      <c r="A38" s="122" t="s">
        <v>124</v>
      </c>
      <c r="B38" s="129">
        <v>79</v>
      </c>
      <c r="C38" s="129">
        <v>11</v>
      </c>
      <c r="D38" s="162"/>
    </row>
    <row r="39" spans="1:4" ht="20.100000000000001" customHeight="1" x14ac:dyDescent="0.2">
      <c r="A39" s="122" t="s">
        <v>243</v>
      </c>
      <c r="B39" s="129">
        <v>74</v>
      </c>
      <c r="C39" s="129">
        <v>13</v>
      </c>
      <c r="D39" s="162"/>
    </row>
    <row r="40" spans="1:4" ht="38.450000000000003" customHeight="1" x14ac:dyDescent="0.2">
      <c r="A40" s="398" t="s">
        <v>45</v>
      </c>
      <c r="B40" s="398"/>
      <c r="C40" s="398"/>
    </row>
    <row r="41" spans="1:4" ht="20.100000000000001" customHeight="1" x14ac:dyDescent="0.2">
      <c r="A41" s="122" t="s">
        <v>94</v>
      </c>
      <c r="B41" s="129">
        <v>1129</v>
      </c>
      <c r="C41" s="129">
        <v>234</v>
      </c>
      <c r="D41" s="162"/>
    </row>
    <row r="42" spans="1:4" ht="20.100000000000001" customHeight="1" x14ac:dyDescent="0.2">
      <c r="A42" s="122" t="s">
        <v>98</v>
      </c>
      <c r="B42" s="129">
        <v>594</v>
      </c>
      <c r="C42" s="129">
        <v>117</v>
      </c>
    </row>
    <row r="43" spans="1:4" ht="20.100000000000001" customHeight="1" x14ac:dyDescent="0.2">
      <c r="A43" s="122" t="s">
        <v>95</v>
      </c>
      <c r="B43" s="129">
        <v>550</v>
      </c>
      <c r="C43" s="129">
        <v>146</v>
      </c>
      <c r="D43" s="162"/>
    </row>
    <row r="44" spans="1:4" ht="20.100000000000001" customHeight="1" x14ac:dyDescent="0.2">
      <c r="A44" s="122" t="s">
        <v>274</v>
      </c>
      <c r="B44" s="129">
        <v>509</v>
      </c>
      <c r="C44" s="129">
        <v>94</v>
      </c>
    </row>
    <row r="45" spans="1:4" ht="78.75" x14ac:dyDescent="0.2">
      <c r="A45" s="122" t="s">
        <v>276</v>
      </c>
      <c r="B45" s="129">
        <v>350</v>
      </c>
      <c r="C45" s="129">
        <v>71</v>
      </c>
      <c r="D45" s="162"/>
    </row>
    <row r="46" spans="1:4" ht="20.100000000000001" customHeight="1" x14ac:dyDescent="0.2">
      <c r="A46" s="122" t="s">
        <v>125</v>
      </c>
      <c r="B46" s="129">
        <v>192</v>
      </c>
      <c r="C46" s="129">
        <v>47</v>
      </c>
      <c r="D46" s="162"/>
    </row>
    <row r="47" spans="1:4" ht="20.100000000000001" customHeight="1" x14ac:dyDescent="0.2">
      <c r="A47" s="122" t="s">
        <v>234</v>
      </c>
      <c r="B47" s="129">
        <v>129</v>
      </c>
      <c r="C47" s="129">
        <v>6</v>
      </c>
      <c r="D47" s="162"/>
    </row>
    <row r="48" spans="1:4" ht="20.100000000000001" customHeight="1" x14ac:dyDescent="0.2">
      <c r="A48" s="122" t="s">
        <v>201</v>
      </c>
      <c r="B48" s="129">
        <v>124</v>
      </c>
      <c r="C48" s="129">
        <v>36</v>
      </c>
      <c r="D48" s="162"/>
    </row>
    <row r="49" spans="1:4" ht="20.100000000000001" customHeight="1" x14ac:dyDescent="0.2">
      <c r="A49" s="122" t="s">
        <v>99</v>
      </c>
      <c r="B49" s="129">
        <v>119</v>
      </c>
      <c r="C49" s="129">
        <v>20</v>
      </c>
      <c r="D49" s="162"/>
    </row>
    <row r="50" spans="1:4" ht="38.450000000000003" customHeight="1" x14ac:dyDescent="0.2">
      <c r="A50" s="398" t="s">
        <v>126</v>
      </c>
      <c r="B50" s="398"/>
      <c r="C50" s="398"/>
    </row>
    <row r="51" spans="1:4" ht="37.5" customHeight="1" x14ac:dyDescent="0.2">
      <c r="A51" s="122" t="s">
        <v>272</v>
      </c>
      <c r="B51" s="129">
        <v>339</v>
      </c>
      <c r="C51" s="129">
        <v>112</v>
      </c>
      <c r="D51" s="162"/>
    </row>
    <row r="52" spans="1:4" ht="20.100000000000001" customHeight="1" x14ac:dyDescent="0.2">
      <c r="A52" s="122" t="s">
        <v>129</v>
      </c>
      <c r="B52" s="129">
        <v>171</v>
      </c>
      <c r="C52" s="129">
        <v>43</v>
      </c>
      <c r="D52" s="162"/>
    </row>
    <row r="53" spans="1:4" ht="20.100000000000001" customHeight="1" x14ac:dyDescent="0.2">
      <c r="A53" s="122" t="s">
        <v>128</v>
      </c>
      <c r="B53" s="129">
        <v>85</v>
      </c>
      <c r="C53" s="129">
        <v>24</v>
      </c>
      <c r="D53" s="162"/>
    </row>
    <row r="54" spans="1:4" ht="31.5" customHeight="1" x14ac:dyDescent="0.2">
      <c r="A54" s="122" t="s">
        <v>288</v>
      </c>
      <c r="B54" s="129">
        <v>73</v>
      </c>
      <c r="C54" s="129">
        <v>34</v>
      </c>
      <c r="D54" s="162"/>
    </row>
    <row r="55" spans="1:4" ht="20.100000000000001" customHeight="1" x14ac:dyDescent="0.2">
      <c r="A55" s="122" t="s">
        <v>127</v>
      </c>
      <c r="B55" s="129">
        <v>63</v>
      </c>
      <c r="C55" s="129">
        <v>22</v>
      </c>
      <c r="D55" s="162"/>
    </row>
    <row r="56" spans="1:4" ht="20.100000000000001" customHeight="1" x14ac:dyDescent="0.2">
      <c r="A56" s="122" t="s">
        <v>302</v>
      </c>
      <c r="B56" s="129">
        <v>59</v>
      </c>
      <c r="C56" s="129">
        <v>22</v>
      </c>
    </row>
    <row r="57" spans="1:4" ht="38.450000000000003" customHeight="1" x14ac:dyDescent="0.2">
      <c r="A57" s="398" t="s">
        <v>47</v>
      </c>
      <c r="B57" s="398"/>
      <c r="C57" s="398"/>
    </row>
    <row r="58" spans="1:4" ht="20.100000000000001" customHeight="1" x14ac:dyDescent="0.2">
      <c r="A58" s="122" t="s">
        <v>100</v>
      </c>
      <c r="B58" s="129">
        <v>179</v>
      </c>
      <c r="C58" s="129">
        <v>30</v>
      </c>
      <c r="D58" s="162"/>
    </row>
    <row r="59" spans="1:4" ht="20.100000000000001" customHeight="1" x14ac:dyDescent="0.2">
      <c r="A59" s="122" t="s">
        <v>116</v>
      </c>
      <c r="B59" s="129">
        <v>82</v>
      </c>
      <c r="C59" s="129">
        <v>16</v>
      </c>
    </row>
    <row r="60" spans="1:4" ht="20.100000000000001" customHeight="1" x14ac:dyDescent="0.2">
      <c r="A60" s="122" t="s">
        <v>205</v>
      </c>
      <c r="B60" s="129">
        <v>48</v>
      </c>
      <c r="C60" s="129">
        <v>8</v>
      </c>
    </row>
    <row r="61" spans="1:4" ht="20.100000000000001" customHeight="1" x14ac:dyDescent="0.2">
      <c r="A61" s="122" t="s">
        <v>289</v>
      </c>
      <c r="B61" s="129">
        <v>42</v>
      </c>
      <c r="C61" s="129">
        <v>9</v>
      </c>
    </row>
    <row r="62" spans="1:4" ht="20.100000000000001" customHeight="1" x14ac:dyDescent="0.2">
      <c r="A62" s="122" t="s">
        <v>351</v>
      </c>
      <c r="B62" s="129">
        <v>35</v>
      </c>
      <c r="C62" s="129">
        <v>4</v>
      </c>
    </row>
    <row r="63" spans="1:4" ht="20.100000000000001" customHeight="1" x14ac:dyDescent="0.2">
      <c r="A63" s="122" t="s">
        <v>264</v>
      </c>
      <c r="B63" s="129">
        <v>31</v>
      </c>
      <c r="C63" s="129">
        <v>5</v>
      </c>
    </row>
    <row r="64" spans="1:4" ht="63.75" customHeight="1" x14ac:dyDescent="0.2">
      <c r="A64" s="398" t="s">
        <v>48</v>
      </c>
      <c r="B64" s="398"/>
      <c r="C64" s="398"/>
    </row>
    <row r="65" spans="1:4" ht="20.100000000000001" customHeight="1" x14ac:dyDescent="0.2">
      <c r="A65" s="122" t="s">
        <v>221</v>
      </c>
      <c r="B65" s="129">
        <v>136</v>
      </c>
      <c r="C65" s="129">
        <v>3</v>
      </c>
      <c r="D65" s="162"/>
    </row>
    <row r="66" spans="1:4" ht="20.100000000000001" customHeight="1" x14ac:dyDescent="0.2">
      <c r="A66" s="122" t="s">
        <v>113</v>
      </c>
      <c r="B66" s="129">
        <v>106</v>
      </c>
      <c r="C66" s="129">
        <v>19</v>
      </c>
    </row>
    <row r="67" spans="1:4" ht="20.100000000000001" customHeight="1" x14ac:dyDescent="0.2">
      <c r="A67" s="122" t="s">
        <v>206</v>
      </c>
      <c r="B67" s="129">
        <v>50</v>
      </c>
      <c r="C67" s="129">
        <v>10</v>
      </c>
    </row>
    <row r="68" spans="1:4" ht="36" customHeight="1" x14ac:dyDescent="0.2">
      <c r="A68" s="122" t="s">
        <v>291</v>
      </c>
      <c r="B68" s="129">
        <v>45</v>
      </c>
      <c r="C68" s="129">
        <v>12</v>
      </c>
    </row>
    <row r="69" spans="1:4" ht="34.5" customHeight="1" x14ac:dyDescent="0.2">
      <c r="A69" s="122" t="s">
        <v>303</v>
      </c>
      <c r="B69" s="129">
        <v>39</v>
      </c>
      <c r="C69" s="129">
        <v>6</v>
      </c>
    </row>
    <row r="70" spans="1:4" ht="20.100000000000001" customHeight="1" x14ac:dyDescent="0.2">
      <c r="A70" s="122" t="s">
        <v>323</v>
      </c>
      <c r="B70" s="129">
        <v>30</v>
      </c>
      <c r="C70" s="129">
        <v>3</v>
      </c>
    </row>
    <row r="71" spans="1:4" ht="38.450000000000003" customHeight="1" x14ac:dyDescent="0.2">
      <c r="A71" s="398" t="s">
        <v>132</v>
      </c>
      <c r="B71" s="398"/>
      <c r="C71" s="398"/>
    </row>
    <row r="72" spans="1:4" ht="20.100000000000001" customHeight="1" x14ac:dyDescent="0.2">
      <c r="A72" s="122" t="s">
        <v>93</v>
      </c>
      <c r="B72" s="129">
        <v>817</v>
      </c>
      <c r="C72" s="129">
        <v>236</v>
      </c>
      <c r="D72" s="162"/>
    </row>
    <row r="73" spans="1:4" ht="20.100000000000001" customHeight="1" x14ac:dyDescent="0.2">
      <c r="A73" s="122" t="s">
        <v>96</v>
      </c>
      <c r="B73" s="129">
        <v>599</v>
      </c>
      <c r="C73" s="129">
        <v>145</v>
      </c>
    </row>
    <row r="74" spans="1:4" ht="20.100000000000001" customHeight="1" x14ac:dyDescent="0.2">
      <c r="A74" s="122" t="s">
        <v>106</v>
      </c>
      <c r="B74" s="129">
        <v>322</v>
      </c>
      <c r="C74" s="129">
        <v>69</v>
      </c>
      <c r="D74" s="162"/>
    </row>
    <row r="75" spans="1:4" ht="20.100000000000001" customHeight="1" x14ac:dyDescent="0.2">
      <c r="A75" s="122" t="s">
        <v>117</v>
      </c>
      <c r="B75" s="129">
        <v>159</v>
      </c>
      <c r="C75" s="129">
        <v>45</v>
      </c>
    </row>
    <row r="76" spans="1:4" ht="20.100000000000001" customHeight="1" x14ac:dyDescent="0.2">
      <c r="A76" s="121" t="s">
        <v>114</v>
      </c>
      <c r="B76" s="129">
        <v>122</v>
      </c>
      <c r="C76" s="129">
        <v>41</v>
      </c>
      <c r="D76" s="162"/>
    </row>
    <row r="77" spans="1:4" ht="20.100000000000001" customHeight="1" x14ac:dyDescent="0.2">
      <c r="A77" s="121" t="s">
        <v>104</v>
      </c>
      <c r="B77" s="129">
        <v>118</v>
      </c>
      <c r="C77" s="129">
        <v>29</v>
      </c>
      <c r="D77" s="162"/>
    </row>
    <row r="78" spans="1:4" ht="20.100000000000001" customHeight="1" x14ac:dyDescent="0.2">
      <c r="A78" s="121" t="s">
        <v>112</v>
      </c>
      <c r="B78" s="129">
        <v>105</v>
      </c>
      <c r="C78" s="129">
        <v>24</v>
      </c>
      <c r="D78" s="162"/>
    </row>
    <row r="79" spans="1:4" ht="15.75" x14ac:dyDescent="0.25">
      <c r="A79" s="101"/>
      <c r="B79" s="125"/>
      <c r="C79" s="125"/>
    </row>
  </sheetData>
  <mergeCells count="12">
    <mergeCell ref="A40:C40"/>
    <mergeCell ref="A50:C50"/>
    <mergeCell ref="A57:C57"/>
    <mergeCell ref="A64:C64"/>
    <mergeCell ref="A71:C71"/>
    <mergeCell ref="A24:C24"/>
    <mergeCell ref="A31:C31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3" max="16383" man="1"/>
    <brk id="39" max="16383" man="1"/>
    <brk id="56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B49" sqref="B49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7109375" style="101" customWidth="1"/>
    <col min="4" max="4" width="24.85546875" style="101" customWidth="1"/>
    <col min="5" max="16384" width="9.140625" style="101"/>
  </cols>
  <sheetData>
    <row r="1" spans="1:6" ht="45" customHeight="1" x14ac:dyDescent="0.25">
      <c r="B1" s="372" t="s">
        <v>207</v>
      </c>
      <c r="C1" s="372"/>
      <c r="D1" s="372"/>
    </row>
    <row r="2" spans="1:6" ht="18" customHeight="1" x14ac:dyDescent="0.3">
      <c r="A2" s="397" t="s">
        <v>146</v>
      </c>
      <c r="B2" s="397"/>
      <c r="C2" s="397"/>
      <c r="D2" s="397"/>
    </row>
    <row r="3" spans="1:6" ht="20.25" customHeight="1" x14ac:dyDescent="0.25">
      <c r="B3" s="372" t="s">
        <v>85</v>
      </c>
      <c r="C3" s="372"/>
      <c r="D3" s="372"/>
    </row>
    <row r="4" spans="1:6" ht="1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355" t="s">
        <v>368</v>
      </c>
      <c r="D5" s="356" t="s">
        <v>367</v>
      </c>
    </row>
    <row r="6" spans="1:6" ht="20.100000000000001" customHeight="1" x14ac:dyDescent="0.25">
      <c r="A6" s="103">
        <v>1</v>
      </c>
      <c r="B6" s="104" t="s">
        <v>92</v>
      </c>
      <c r="C6" s="129">
        <v>575</v>
      </c>
      <c r="D6" s="129">
        <v>104</v>
      </c>
      <c r="F6" s="125"/>
    </row>
    <row r="7" spans="1:6" ht="20.100000000000001" customHeight="1" x14ac:dyDescent="0.25">
      <c r="A7" s="103">
        <v>2</v>
      </c>
      <c r="B7" s="104" t="s">
        <v>93</v>
      </c>
      <c r="C7" s="129">
        <v>430</v>
      </c>
      <c r="D7" s="129">
        <v>68</v>
      </c>
      <c r="F7" s="125"/>
    </row>
    <row r="8" spans="1:6" ht="20.100000000000001" customHeight="1" x14ac:dyDescent="0.25">
      <c r="A8" s="103">
        <v>3</v>
      </c>
      <c r="B8" s="104" t="s">
        <v>99</v>
      </c>
      <c r="C8" s="129">
        <v>364</v>
      </c>
      <c r="D8" s="129">
        <v>58</v>
      </c>
      <c r="F8" s="125"/>
    </row>
    <row r="9" spans="1:6" s="107" customFormat="1" ht="20.100000000000001" customHeight="1" x14ac:dyDescent="0.25">
      <c r="A9" s="103">
        <v>4</v>
      </c>
      <c r="B9" s="104" t="s">
        <v>149</v>
      </c>
      <c r="C9" s="129">
        <v>312</v>
      </c>
      <c r="D9" s="129">
        <v>94</v>
      </c>
      <c r="F9" s="125"/>
    </row>
    <row r="10" spans="1:6" s="107" customFormat="1" ht="53.25" customHeight="1" x14ac:dyDescent="0.25">
      <c r="A10" s="103">
        <v>5</v>
      </c>
      <c r="B10" s="104" t="s">
        <v>271</v>
      </c>
      <c r="C10" s="129">
        <v>210</v>
      </c>
      <c r="D10" s="129">
        <v>32</v>
      </c>
      <c r="F10" s="125"/>
    </row>
    <row r="11" spans="1:6" s="107" customFormat="1" ht="20.100000000000001" customHeight="1" x14ac:dyDescent="0.25">
      <c r="A11" s="103">
        <v>6</v>
      </c>
      <c r="B11" s="104" t="s">
        <v>102</v>
      </c>
      <c r="C11" s="129">
        <v>153</v>
      </c>
      <c r="D11" s="129">
        <v>23</v>
      </c>
      <c r="F11" s="125"/>
    </row>
    <row r="12" spans="1:6" s="107" customFormat="1" ht="20.100000000000001" customHeight="1" x14ac:dyDescent="0.25">
      <c r="A12" s="103">
        <v>7</v>
      </c>
      <c r="B12" s="104" t="s">
        <v>103</v>
      </c>
      <c r="C12" s="129">
        <v>151</v>
      </c>
      <c r="D12" s="129">
        <v>18</v>
      </c>
      <c r="F12" s="125"/>
    </row>
    <row r="13" spans="1:6" s="107" customFormat="1" ht="20.100000000000001" customHeight="1" x14ac:dyDescent="0.25">
      <c r="A13" s="103">
        <v>8</v>
      </c>
      <c r="B13" s="104" t="s">
        <v>104</v>
      </c>
      <c r="C13" s="129">
        <v>132</v>
      </c>
      <c r="D13" s="129">
        <v>17</v>
      </c>
      <c r="F13" s="125"/>
    </row>
    <row r="14" spans="1:6" s="107" customFormat="1" ht="20.100000000000001" customHeight="1" x14ac:dyDescent="0.25">
      <c r="A14" s="103">
        <v>9</v>
      </c>
      <c r="B14" s="104" t="s">
        <v>221</v>
      </c>
      <c r="C14" s="129">
        <v>115</v>
      </c>
      <c r="D14" s="129">
        <v>8</v>
      </c>
      <c r="F14" s="125"/>
    </row>
    <row r="15" spans="1:6" s="107" customFormat="1" ht="30" customHeight="1" x14ac:dyDescent="0.25">
      <c r="A15" s="103">
        <v>10</v>
      </c>
      <c r="B15" s="104" t="s">
        <v>272</v>
      </c>
      <c r="C15" s="129">
        <v>88</v>
      </c>
      <c r="D15" s="129">
        <v>16</v>
      </c>
      <c r="F15" s="125"/>
    </row>
    <row r="16" spans="1:6" s="107" customFormat="1" ht="20.100000000000001" customHeight="1" x14ac:dyDescent="0.25">
      <c r="A16" s="103">
        <v>11</v>
      </c>
      <c r="B16" s="108" t="s">
        <v>114</v>
      </c>
      <c r="C16" s="124">
        <v>84</v>
      </c>
      <c r="D16" s="124">
        <v>25</v>
      </c>
      <c r="F16" s="125"/>
    </row>
    <row r="17" spans="1:6" s="107" customFormat="1" ht="20.100000000000001" customHeight="1" x14ac:dyDescent="0.25">
      <c r="A17" s="103">
        <v>12</v>
      </c>
      <c r="B17" s="104" t="s">
        <v>135</v>
      </c>
      <c r="C17" s="129">
        <v>82</v>
      </c>
      <c r="D17" s="129">
        <v>12</v>
      </c>
      <c r="F17" s="125"/>
    </row>
    <row r="18" spans="1:6" s="107" customFormat="1" ht="20.100000000000001" customHeight="1" x14ac:dyDescent="0.25">
      <c r="A18" s="103">
        <v>13</v>
      </c>
      <c r="B18" s="104" t="s">
        <v>280</v>
      </c>
      <c r="C18" s="129">
        <v>73</v>
      </c>
      <c r="D18" s="129">
        <v>10</v>
      </c>
      <c r="F18" s="125"/>
    </row>
    <row r="19" spans="1:6" s="107" customFormat="1" ht="20.100000000000001" customHeight="1" x14ac:dyDescent="0.25">
      <c r="A19" s="103">
        <v>14</v>
      </c>
      <c r="B19" s="104" t="s">
        <v>298</v>
      </c>
      <c r="C19" s="129">
        <v>67</v>
      </c>
      <c r="D19" s="129">
        <v>20</v>
      </c>
      <c r="F19" s="125"/>
    </row>
    <row r="20" spans="1:6" s="107" customFormat="1" ht="20.100000000000001" customHeight="1" x14ac:dyDescent="0.25">
      <c r="A20" s="103">
        <v>15</v>
      </c>
      <c r="B20" s="104" t="s">
        <v>101</v>
      </c>
      <c r="C20" s="129">
        <v>67</v>
      </c>
      <c r="D20" s="129">
        <v>15</v>
      </c>
      <c r="F20" s="125"/>
    </row>
    <row r="21" spans="1:6" s="107" customFormat="1" ht="20.100000000000001" customHeight="1" x14ac:dyDescent="0.25">
      <c r="A21" s="103">
        <v>16</v>
      </c>
      <c r="B21" s="104" t="s">
        <v>113</v>
      </c>
      <c r="C21" s="129">
        <v>62</v>
      </c>
      <c r="D21" s="129">
        <v>8</v>
      </c>
      <c r="F21" s="125"/>
    </row>
    <row r="22" spans="1:6" s="107" customFormat="1" ht="20.100000000000001" customHeight="1" x14ac:dyDescent="0.25">
      <c r="A22" s="103">
        <v>17</v>
      </c>
      <c r="B22" s="104" t="s">
        <v>222</v>
      </c>
      <c r="C22" s="129">
        <v>58</v>
      </c>
      <c r="D22" s="129">
        <v>9</v>
      </c>
      <c r="F22" s="125"/>
    </row>
    <row r="23" spans="1:6" s="107" customFormat="1" ht="20.100000000000001" customHeight="1" x14ac:dyDescent="0.25">
      <c r="A23" s="103">
        <v>18</v>
      </c>
      <c r="B23" s="104" t="s">
        <v>241</v>
      </c>
      <c r="C23" s="129">
        <v>56</v>
      </c>
      <c r="D23" s="129">
        <v>6</v>
      </c>
      <c r="F23" s="125"/>
    </row>
    <row r="24" spans="1:6" s="107" customFormat="1" ht="30" customHeight="1" x14ac:dyDescent="0.25">
      <c r="A24" s="103">
        <v>19</v>
      </c>
      <c r="B24" s="104" t="s">
        <v>204</v>
      </c>
      <c r="C24" s="129">
        <v>52</v>
      </c>
      <c r="D24" s="129">
        <v>10</v>
      </c>
      <c r="F24" s="125"/>
    </row>
    <row r="25" spans="1:6" s="107" customFormat="1" ht="30" customHeight="1" x14ac:dyDescent="0.25">
      <c r="A25" s="103">
        <v>20</v>
      </c>
      <c r="B25" s="104" t="s">
        <v>107</v>
      </c>
      <c r="C25" s="129">
        <v>49</v>
      </c>
      <c r="D25" s="129">
        <v>4</v>
      </c>
      <c r="F25" s="125"/>
    </row>
    <row r="26" spans="1:6" s="107" customFormat="1" ht="20.100000000000001" customHeight="1" x14ac:dyDescent="0.25">
      <c r="A26" s="103">
        <v>21</v>
      </c>
      <c r="B26" s="104" t="s">
        <v>105</v>
      </c>
      <c r="C26" s="129">
        <v>47</v>
      </c>
      <c r="D26" s="129">
        <v>6</v>
      </c>
      <c r="F26" s="125"/>
    </row>
    <row r="27" spans="1:6" s="107" customFormat="1" ht="20.100000000000001" customHeight="1" x14ac:dyDescent="0.25">
      <c r="A27" s="103">
        <v>22</v>
      </c>
      <c r="B27" s="104" t="s">
        <v>223</v>
      </c>
      <c r="C27" s="129">
        <v>46</v>
      </c>
      <c r="D27" s="129">
        <v>7</v>
      </c>
      <c r="F27" s="125"/>
    </row>
    <row r="28" spans="1:6" s="107" customFormat="1" ht="20.100000000000001" customHeight="1" x14ac:dyDescent="0.25">
      <c r="A28" s="103">
        <v>23</v>
      </c>
      <c r="B28" s="104" t="s">
        <v>324</v>
      </c>
      <c r="C28" s="129">
        <v>44</v>
      </c>
      <c r="D28" s="129">
        <v>12</v>
      </c>
      <c r="F28" s="125"/>
    </row>
    <row r="29" spans="1:6" s="107" customFormat="1" ht="20.100000000000001" customHeight="1" x14ac:dyDescent="0.25">
      <c r="A29" s="103">
        <v>24</v>
      </c>
      <c r="B29" s="104" t="s">
        <v>136</v>
      </c>
      <c r="C29" s="129">
        <v>36</v>
      </c>
      <c r="D29" s="129">
        <v>7</v>
      </c>
      <c r="F29" s="125"/>
    </row>
    <row r="30" spans="1:6" s="107" customFormat="1" ht="20.100000000000001" customHeight="1" x14ac:dyDescent="0.25">
      <c r="A30" s="103">
        <v>25</v>
      </c>
      <c r="B30" s="104" t="s">
        <v>245</v>
      </c>
      <c r="C30" s="129">
        <v>35</v>
      </c>
      <c r="D30" s="129">
        <v>7</v>
      </c>
      <c r="F30" s="125"/>
    </row>
    <row r="31" spans="1:6" s="107" customFormat="1" ht="20.100000000000001" customHeight="1" x14ac:dyDescent="0.25">
      <c r="A31" s="103">
        <v>26</v>
      </c>
      <c r="B31" s="104" t="s">
        <v>106</v>
      </c>
      <c r="C31" s="129">
        <v>35</v>
      </c>
      <c r="D31" s="129">
        <v>6</v>
      </c>
      <c r="F31" s="125"/>
    </row>
    <row r="32" spans="1:6" s="107" customFormat="1" ht="30" customHeight="1" x14ac:dyDescent="0.25">
      <c r="A32" s="103">
        <v>27</v>
      </c>
      <c r="B32" s="104" t="s">
        <v>281</v>
      </c>
      <c r="C32" s="129">
        <v>34</v>
      </c>
      <c r="D32" s="129">
        <v>9</v>
      </c>
      <c r="F32" s="125"/>
    </row>
    <row r="33" spans="1:6" s="107" customFormat="1" ht="20.100000000000001" customHeight="1" x14ac:dyDescent="0.25">
      <c r="A33" s="103">
        <v>28</v>
      </c>
      <c r="B33" s="104" t="s">
        <v>128</v>
      </c>
      <c r="C33" s="129">
        <v>31</v>
      </c>
      <c r="D33" s="129">
        <v>6</v>
      </c>
      <c r="F33" s="125"/>
    </row>
    <row r="34" spans="1:6" s="107" customFormat="1" ht="20.100000000000001" customHeight="1" x14ac:dyDescent="0.25">
      <c r="A34" s="103">
        <v>29</v>
      </c>
      <c r="B34" s="104" t="s">
        <v>274</v>
      </c>
      <c r="C34" s="129">
        <v>29</v>
      </c>
      <c r="D34" s="129">
        <v>2</v>
      </c>
      <c r="F34" s="125"/>
    </row>
    <row r="35" spans="1:6" s="107" customFormat="1" ht="20.100000000000001" customHeight="1" x14ac:dyDescent="0.25">
      <c r="A35" s="103">
        <v>30</v>
      </c>
      <c r="B35" s="104" t="s">
        <v>208</v>
      </c>
      <c r="C35" s="129">
        <v>29</v>
      </c>
      <c r="D35" s="129">
        <v>3</v>
      </c>
      <c r="F35" s="125"/>
    </row>
    <row r="36" spans="1:6" s="107" customFormat="1" ht="20.100000000000001" customHeight="1" x14ac:dyDescent="0.25">
      <c r="A36" s="103">
        <v>31</v>
      </c>
      <c r="B36" s="108" t="s">
        <v>292</v>
      </c>
      <c r="C36" s="129">
        <v>29</v>
      </c>
      <c r="D36" s="129">
        <v>2</v>
      </c>
      <c r="F36" s="125"/>
    </row>
    <row r="37" spans="1:6" s="107" customFormat="1" ht="20.100000000000001" customHeight="1" x14ac:dyDescent="0.25">
      <c r="A37" s="103">
        <v>32</v>
      </c>
      <c r="B37" s="104" t="s">
        <v>109</v>
      </c>
      <c r="C37" s="129">
        <v>26</v>
      </c>
      <c r="D37" s="129">
        <v>3</v>
      </c>
      <c r="F37" s="125"/>
    </row>
    <row r="38" spans="1:6" s="107" customFormat="1" ht="20.100000000000001" customHeight="1" x14ac:dyDescent="0.25">
      <c r="A38" s="103">
        <v>33</v>
      </c>
      <c r="B38" s="104" t="s">
        <v>131</v>
      </c>
      <c r="C38" s="129">
        <v>26</v>
      </c>
      <c r="D38" s="129">
        <v>5</v>
      </c>
      <c r="F38" s="125"/>
    </row>
    <row r="39" spans="1:6" s="107" customFormat="1" ht="20.100000000000001" customHeight="1" x14ac:dyDescent="0.25">
      <c r="A39" s="103">
        <v>34</v>
      </c>
      <c r="B39" s="104" t="s">
        <v>231</v>
      </c>
      <c r="C39" s="129">
        <v>25</v>
      </c>
      <c r="D39" s="129">
        <v>4</v>
      </c>
      <c r="F39" s="125"/>
    </row>
    <row r="40" spans="1:6" s="107" customFormat="1" ht="20.100000000000001" customHeight="1" x14ac:dyDescent="0.25">
      <c r="A40" s="103">
        <v>35</v>
      </c>
      <c r="B40" s="104" t="s">
        <v>279</v>
      </c>
      <c r="C40" s="129">
        <v>24</v>
      </c>
      <c r="D40" s="129">
        <v>3</v>
      </c>
      <c r="F40" s="125"/>
    </row>
    <row r="41" spans="1:6" s="107" customFormat="1" ht="20.100000000000001" customHeight="1" x14ac:dyDescent="0.25">
      <c r="A41" s="103">
        <v>36</v>
      </c>
      <c r="B41" s="104" t="s">
        <v>234</v>
      </c>
      <c r="C41" s="129">
        <v>24</v>
      </c>
      <c r="D41" s="129">
        <v>1</v>
      </c>
      <c r="F41" s="125"/>
    </row>
    <row r="42" spans="1:6" ht="30" customHeight="1" x14ac:dyDescent="0.25">
      <c r="A42" s="103">
        <v>37</v>
      </c>
      <c r="B42" s="109" t="s">
        <v>265</v>
      </c>
      <c r="C42" s="110">
        <v>24</v>
      </c>
      <c r="D42" s="110">
        <v>5</v>
      </c>
      <c r="F42" s="125"/>
    </row>
    <row r="43" spans="1:6" ht="20.100000000000001" customHeight="1" x14ac:dyDescent="0.25">
      <c r="A43" s="103">
        <v>38</v>
      </c>
      <c r="B43" s="111" t="s">
        <v>98</v>
      </c>
      <c r="C43" s="110">
        <v>24</v>
      </c>
      <c r="D43" s="110">
        <v>2</v>
      </c>
      <c r="F43" s="125"/>
    </row>
    <row r="44" spans="1:6" ht="20.100000000000001" customHeight="1" x14ac:dyDescent="0.25">
      <c r="A44" s="103">
        <v>39</v>
      </c>
      <c r="B44" s="104" t="s">
        <v>127</v>
      </c>
      <c r="C44" s="110">
        <v>24</v>
      </c>
      <c r="D44" s="110">
        <v>3</v>
      </c>
      <c r="F44" s="125"/>
    </row>
    <row r="45" spans="1:6" ht="20.100000000000001" customHeight="1" x14ac:dyDescent="0.25">
      <c r="A45" s="103">
        <v>40</v>
      </c>
      <c r="B45" s="104" t="s">
        <v>294</v>
      </c>
      <c r="C45" s="110">
        <v>23</v>
      </c>
      <c r="D45" s="110">
        <v>1</v>
      </c>
      <c r="F45" s="125"/>
    </row>
    <row r="46" spans="1:6" ht="20.100000000000001" customHeight="1" x14ac:dyDescent="0.25">
      <c r="A46" s="103">
        <v>41</v>
      </c>
      <c r="B46" s="104" t="s">
        <v>209</v>
      </c>
      <c r="C46" s="110">
        <v>22</v>
      </c>
      <c r="D46" s="110">
        <v>4</v>
      </c>
      <c r="F46" s="125"/>
    </row>
    <row r="47" spans="1:6" ht="20.100000000000001" customHeight="1" x14ac:dyDescent="0.25">
      <c r="A47" s="103">
        <v>42</v>
      </c>
      <c r="B47" s="104" t="s">
        <v>356</v>
      </c>
      <c r="C47" s="110">
        <v>22</v>
      </c>
      <c r="D47" s="110">
        <v>9</v>
      </c>
      <c r="F47" s="125"/>
    </row>
    <row r="48" spans="1:6" ht="20.100000000000001" customHeight="1" x14ac:dyDescent="0.25">
      <c r="A48" s="103">
        <v>43</v>
      </c>
      <c r="B48" s="112" t="s">
        <v>293</v>
      </c>
      <c r="C48" s="110">
        <v>22</v>
      </c>
      <c r="D48" s="110">
        <v>3</v>
      </c>
      <c r="F48" s="125"/>
    </row>
    <row r="49" spans="1:6" ht="20.100000000000001" customHeight="1" x14ac:dyDescent="0.25">
      <c r="A49" s="103">
        <v>44</v>
      </c>
      <c r="B49" s="112" t="s">
        <v>118</v>
      </c>
      <c r="C49" s="110">
        <v>21</v>
      </c>
      <c r="D49" s="110">
        <v>1</v>
      </c>
      <c r="F49" s="125"/>
    </row>
    <row r="50" spans="1:6" ht="20.100000000000001" customHeight="1" x14ac:dyDescent="0.25">
      <c r="A50" s="103">
        <v>45</v>
      </c>
      <c r="B50" s="112" t="s">
        <v>122</v>
      </c>
      <c r="C50" s="110">
        <v>20</v>
      </c>
      <c r="D50" s="110">
        <v>2</v>
      </c>
      <c r="F50" s="125"/>
    </row>
    <row r="51" spans="1:6" ht="30" customHeight="1" x14ac:dyDescent="0.25">
      <c r="A51" s="103">
        <v>46</v>
      </c>
      <c r="B51" s="112" t="s">
        <v>275</v>
      </c>
      <c r="C51" s="110">
        <v>20</v>
      </c>
      <c r="D51" s="110">
        <v>5</v>
      </c>
      <c r="F51" s="125"/>
    </row>
    <row r="52" spans="1:6" ht="20.100000000000001" customHeight="1" x14ac:dyDescent="0.25">
      <c r="A52" s="103">
        <v>47</v>
      </c>
      <c r="B52" s="112" t="s">
        <v>339</v>
      </c>
      <c r="C52" s="110">
        <v>20</v>
      </c>
      <c r="D52" s="110">
        <v>3</v>
      </c>
      <c r="F52" s="125"/>
    </row>
    <row r="53" spans="1:6" ht="20.100000000000001" customHeight="1" x14ac:dyDescent="0.25">
      <c r="A53" s="103">
        <v>48</v>
      </c>
      <c r="B53" s="112" t="s">
        <v>95</v>
      </c>
      <c r="C53" s="110">
        <v>19</v>
      </c>
      <c r="D53" s="110">
        <v>3</v>
      </c>
      <c r="F53" s="125"/>
    </row>
    <row r="54" spans="1:6" ht="30" customHeight="1" x14ac:dyDescent="0.25">
      <c r="A54" s="103">
        <v>49</v>
      </c>
      <c r="B54" s="112" t="s">
        <v>277</v>
      </c>
      <c r="C54" s="110">
        <v>18</v>
      </c>
      <c r="D54" s="110">
        <v>3</v>
      </c>
      <c r="F54" s="125"/>
    </row>
    <row r="55" spans="1:6" ht="30" customHeight="1" x14ac:dyDescent="0.25">
      <c r="A55" s="103">
        <v>50</v>
      </c>
      <c r="B55" s="109" t="s">
        <v>372</v>
      </c>
      <c r="C55" s="222">
        <v>18</v>
      </c>
      <c r="D55" s="222">
        <v>0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7"/>
  <sheetViews>
    <sheetView zoomScaleNormal="100" zoomScaleSheetLayoutView="90" workbookViewId="0">
      <selection activeCell="E61" sqref="E61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2" t="s">
        <v>210</v>
      </c>
      <c r="B1" s="372"/>
      <c r="C1" s="372"/>
    </row>
    <row r="2" spans="1:9" s="115" customFormat="1" ht="21.75" customHeight="1" x14ac:dyDescent="0.3">
      <c r="A2" s="397" t="s">
        <v>146</v>
      </c>
      <c r="B2" s="397"/>
      <c r="C2" s="397"/>
      <c r="D2" s="227"/>
    </row>
    <row r="3" spans="1:9" s="115" customFormat="1" ht="20.25" x14ac:dyDescent="0.3">
      <c r="A3" s="383" t="s">
        <v>119</v>
      </c>
      <c r="B3" s="383"/>
      <c r="C3" s="383"/>
    </row>
    <row r="4" spans="1:9" ht="18" customHeight="1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5" t="s">
        <v>368</v>
      </c>
      <c r="C5" s="356" t="s">
        <v>367</v>
      </c>
    </row>
    <row r="6" spans="1:9" ht="38.450000000000003" customHeight="1" x14ac:dyDescent="0.2">
      <c r="A6" s="398" t="s">
        <v>120</v>
      </c>
      <c r="B6" s="398"/>
      <c r="C6" s="398"/>
      <c r="I6" s="120"/>
    </row>
    <row r="7" spans="1:9" ht="20.100000000000001" customHeight="1" x14ac:dyDescent="0.2">
      <c r="A7" s="254" t="s">
        <v>298</v>
      </c>
      <c r="B7" s="159">
        <v>67</v>
      </c>
      <c r="C7" s="159">
        <v>20</v>
      </c>
      <c r="D7" s="162"/>
      <c r="I7" s="120"/>
    </row>
    <row r="8" spans="1:9" ht="20.100000000000001" customHeight="1" x14ac:dyDescent="0.2">
      <c r="A8" s="255" t="s">
        <v>324</v>
      </c>
      <c r="B8" s="129">
        <v>44</v>
      </c>
      <c r="C8" s="129">
        <v>12</v>
      </c>
    </row>
    <row r="9" spans="1:9" ht="20.100000000000001" customHeight="1" x14ac:dyDescent="0.2">
      <c r="A9" s="255" t="s">
        <v>109</v>
      </c>
      <c r="B9" s="129">
        <v>26</v>
      </c>
      <c r="C9" s="129">
        <v>3</v>
      </c>
    </row>
    <row r="10" spans="1:9" ht="20.100000000000001" customHeight="1" x14ac:dyDescent="0.2">
      <c r="A10" s="254" t="s">
        <v>122</v>
      </c>
      <c r="B10" s="129">
        <v>20</v>
      </c>
      <c r="C10" s="129">
        <v>2</v>
      </c>
    </row>
    <row r="11" spans="1:9" ht="38.450000000000003" customHeight="1" x14ac:dyDescent="0.2">
      <c r="A11" s="398" t="s">
        <v>42</v>
      </c>
      <c r="B11" s="398"/>
      <c r="C11" s="398"/>
    </row>
    <row r="12" spans="1:9" ht="20.100000000000001" customHeight="1" x14ac:dyDescent="0.2">
      <c r="A12" s="122" t="s">
        <v>118</v>
      </c>
      <c r="B12" s="129">
        <v>21</v>
      </c>
      <c r="C12" s="129">
        <v>1</v>
      </c>
      <c r="D12" s="162"/>
    </row>
    <row r="13" spans="1:9" ht="33.75" customHeight="1" x14ac:dyDescent="0.2">
      <c r="A13" s="122" t="s">
        <v>275</v>
      </c>
      <c r="B13" s="129">
        <v>20</v>
      </c>
      <c r="C13" s="129">
        <v>5</v>
      </c>
    </row>
    <row r="14" spans="1:9" ht="23.25" customHeight="1" x14ac:dyDescent="0.2">
      <c r="A14" s="122" t="s">
        <v>277</v>
      </c>
      <c r="B14" s="129">
        <v>18</v>
      </c>
      <c r="C14" s="129">
        <v>3</v>
      </c>
    </row>
    <row r="15" spans="1:9" ht="20.100000000000001" customHeight="1" x14ac:dyDescent="0.2">
      <c r="A15" s="122" t="s">
        <v>352</v>
      </c>
      <c r="B15" s="129">
        <v>13</v>
      </c>
      <c r="C15" s="129">
        <v>2</v>
      </c>
      <c r="D15" s="162"/>
    </row>
    <row r="16" spans="1:9" ht="38.450000000000003" customHeight="1" x14ac:dyDescent="0.2">
      <c r="A16" s="398" t="s">
        <v>43</v>
      </c>
      <c r="B16" s="398"/>
      <c r="C16" s="398"/>
    </row>
    <row r="17" spans="1:5" ht="20.100000000000001" customHeight="1" x14ac:dyDescent="0.2">
      <c r="A17" s="123" t="s">
        <v>105</v>
      </c>
      <c r="B17" s="129">
        <v>47</v>
      </c>
      <c r="C17" s="129">
        <v>6</v>
      </c>
      <c r="D17" s="162"/>
    </row>
    <row r="18" spans="1:5" ht="20.100000000000001" customHeight="1" x14ac:dyDescent="0.2">
      <c r="A18" s="123" t="s">
        <v>209</v>
      </c>
      <c r="B18" s="129">
        <v>22</v>
      </c>
      <c r="C18" s="129">
        <v>4</v>
      </c>
    </row>
    <row r="19" spans="1:5" ht="20.100000000000001" customHeight="1" x14ac:dyDescent="0.2">
      <c r="A19" s="123" t="s">
        <v>242</v>
      </c>
      <c r="B19" s="129">
        <v>17</v>
      </c>
      <c r="C19" s="129">
        <v>1</v>
      </c>
      <c r="D19" s="162"/>
    </row>
    <row r="20" spans="1:5" ht="38.450000000000003" customHeight="1" x14ac:dyDescent="0.2">
      <c r="A20" s="398" t="s">
        <v>44</v>
      </c>
      <c r="B20" s="398"/>
      <c r="C20" s="398"/>
    </row>
    <row r="21" spans="1:5" ht="20.100000000000001" customHeight="1" x14ac:dyDescent="0.2">
      <c r="A21" s="122" t="s">
        <v>279</v>
      </c>
      <c r="B21" s="159">
        <v>24</v>
      </c>
      <c r="C21" s="159">
        <v>3</v>
      </c>
      <c r="D21" s="162"/>
    </row>
    <row r="22" spans="1:5" ht="20.100000000000001" customHeight="1" x14ac:dyDescent="0.2">
      <c r="A22" s="122" t="s">
        <v>278</v>
      </c>
      <c r="B22" s="159">
        <v>14</v>
      </c>
      <c r="C22" s="159">
        <v>7</v>
      </c>
      <c r="D22" s="162"/>
    </row>
    <row r="23" spans="1:5" ht="20.100000000000001" customHeight="1" x14ac:dyDescent="0.2">
      <c r="A23" s="122" t="s">
        <v>360</v>
      </c>
      <c r="B23" s="129">
        <v>14</v>
      </c>
      <c r="C23" s="129">
        <v>8</v>
      </c>
    </row>
    <row r="24" spans="1:5" ht="38.450000000000003" customHeight="1" x14ac:dyDescent="0.2">
      <c r="A24" s="398" t="s">
        <v>45</v>
      </c>
      <c r="B24" s="398"/>
      <c r="C24" s="398"/>
    </row>
    <row r="25" spans="1:5" ht="20.100000000000001" customHeight="1" x14ac:dyDescent="0.2">
      <c r="A25" s="122" t="s">
        <v>99</v>
      </c>
      <c r="B25" s="129">
        <v>364</v>
      </c>
      <c r="C25" s="129">
        <v>58</v>
      </c>
      <c r="D25" s="162"/>
      <c r="E25" s="162"/>
    </row>
    <row r="26" spans="1:5" ht="20.100000000000001" customHeight="1" x14ac:dyDescent="0.2">
      <c r="A26" s="122" t="s">
        <v>149</v>
      </c>
      <c r="B26" s="129">
        <v>312</v>
      </c>
      <c r="C26" s="129">
        <v>94</v>
      </c>
    </row>
    <row r="27" spans="1:5" ht="20.100000000000001" customHeight="1" x14ac:dyDescent="0.2">
      <c r="A27" s="122" t="s">
        <v>274</v>
      </c>
      <c r="B27" s="129">
        <v>29</v>
      </c>
      <c r="C27" s="129">
        <v>2</v>
      </c>
      <c r="D27" s="162"/>
    </row>
    <row r="28" spans="1:5" ht="28.5" customHeight="1" x14ac:dyDescent="0.2">
      <c r="A28" s="122" t="s">
        <v>234</v>
      </c>
      <c r="B28" s="129">
        <v>24</v>
      </c>
      <c r="C28" s="129">
        <v>1</v>
      </c>
      <c r="D28" s="162"/>
    </row>
    <row r="29" spans="1:5" ht="27" customHeight="1" x14ac:dyDescent="0.2">
      <c r="A29" s="122" t="s">
        <v>265</v>
      </c>
      <c r="B29" s="129">
        <v>24</v>
      </c>
      <c r="C29" s="129">
        <v>5</v>
      </c>
      <c r="D29" s="162"/>
    </row>
    <row r="30" spans="1:5" ht="30" customHeight="1" x14ac:dyDescent="0.2">
      <c r="A30" s="122" t="s">
        <v>98</v>
      </c>
      <c r="B30" s="129">
        <v>24</v>
      </c>
      <c r="C30" s="129">
        <v>2</v>
      </c>
      <c r="D30" s="162"/>
    </row>
    <row r="31" spans="1:5" ht="38.450000000000003" customHeight="1" x14ac:dyDescent="0.2">
      <c r="A31" s="398" t="s">
        <v>126</v>
      </c>
      <c r="B31" s="398"/>
      <c r="C31" s="398"/>
    </row>
    <row r="32" spans="1:5" ht="40.5" customHeight="1" x14ac:dyDescent="0.2">
      <c r="A32" s="122" t="s">
        <v>272</v>
      </c>
      <c r="B32" s="129">
        <v>88</v>
      </c>
      <c r="C32" s="129">
        <v>16</v>
      </c>
      <c r="D32" s="162"/>
    </row>
    <row r="33" spans="1:4" ht="20.100000000000001" customHeight="1" x14ac:dyDescent="0.2">
      <c r="A33" s="122" t="s">
        <v>128</v>
      </c>
      <c r="B33" s="129">
        <v>31</v>
      </c>
      <c r="C33" s="129">
        <v>6</v>
      </c>
    </row>
    <row r="34" spans="1:4" ht="20.100000000000001" customHeight="1" x14ac:dyDescent="0.2">
      <c r="A34" s="122" t="s">
        <v>127</v>
      </c>
      <c r="B34" s="129">
        <v>24</v>
      </c>
      <c r="C34" s="129">
        <v>3</v>
      </c>
      <c r="D34" s="162"/>
    </row>
    <row r="35" spans="1:4" ht="20.100000000000001" customHeight="1" x14ac:dyDescent="0.2">
      <c r="A35" s="122" t="s">
        <v>262</v>
      </c>
      <c r="B35" s="129">
        <v>16</v>
      </c>
      <c r="C35" s="129">
        <v>4</v>
      </c>
    </row>
    <row r="36" spans="1:4" ht="38.450000000000003" customHeight="1" x14ac:dyDescent="0.2">
      <c r="A36" s="398" t="s">
        <v>47</v>
      </c>
      <c r="B36" s="398"/>
      <c r="C36" s="398"/>
    </row>
    <row r="37" spans="1:4" ht="20.100000000000001" customHeight="1" x14ac:dyDescent="0.2">
      <c r="A37" s="122" t="s">
        <v>103</v>
      </c>
      <c r="B37" s="129">
        <v>151</v>
      </c>
      <c r="C37" s="129">
        <v>18</v>
      </c>
      <c r="D37" s="162"/>
    </row>
    <row r="38" spans="1:4" ht="20.100000000000001" customHeight="1" x14ac:dyDescent="0.2">
      <c r="A38" s="122" t="s">
        <v>280</v>
      </c>
      <c r="B38" s="129">
        <v>73</v>
      </c>
      <c r="C38" s="129">
        <v>10</v>
      </c>
    </row>
    <row r="39" spans="1:4" ht="31.5" x14ac:dyDescent="0.2">
      <c r="A39" s="121" t="s">
        <v>204</v>
      </c>
      <c r="B39" s="129">
        <v>52</v>
      </c>
      <c r="C39" s="129">
        <v>10</v>
      </c>
      <c r="D39" s="162"/>
    </row>
    <row r="40" spans="1:4" ht="31.5" x14ac:dyDescent="0.2">
      <c r="A40" s="122" t="s">
        <v>107</v>
      </c>
      <c r="B40" s="129">
        <v>49</v>
      </c>
      <c r="C40" s="129">
        <v>4</v>
      </c>
    </row>
    <row r="41" spans="1:4" ht="20.100000000000001" customHeight="1" x14ac:dyDescent="0.2">
      <c r="A41" s="122" t="s">
        <v>245</v>
      </c>
      <c r="B41" s="129">
        <v>35</v>
      </c>
      <c r="C41" s="129">
        <v>7</v>
      </c>
      <c r="D41" s="162"/>
    </row>
    <row r="42" spans="1:4" ht="33.75" customHeight="1" x14ac:dyDescent="0.2">
      <c r="A42" s="122" t="s">
        <v>281</v>
      </c>
      <c r="B42" s="129">
        <v>34</v>
      </c>
      <c r="C42" s="129">
        <v>9</v>
      </c>
      <c r="D42" s="162"/>
    </row>
    <row r="43" spans="1:4" ht="63.75" customHeight="1" x14ac:dyDescent="0.2">
      <c r="A43" s="398" t="s">
        <v>48</v>
      </c>
      <c r="B43" s="398"/>
      <c r="C43" s="398"/>
    </row>
    <row r="44" spans="1:4" ht="20.100000000000001" customHeight="1" x14ac:dyDescent="0.2">
      <c r="A44" s="122" t="s">
        <v>92</v>
      </c>
      <c r="B44" s="129">
        <v>575</v>
      </c>
      <c r="C44" s="129">
        <v>104</v>
      </c>
      <c r="D44" s="162"/>
    </row>
    <row r="45" spans="1:4" ht="47.25" x14ac:dyDescent="0.2">
      <c r="A45" s="122" t="s">
        <v>271</v>
      </c>
      <c r="B45" s="129">
        <v>210</v>
      </c>
      <c r="C45" s="129">
        <v>32</v>
      </c>
    </row>
    <row r="46" spans="1:4" ht="20.100000000000001" customHeight="1" x14ac:dyDescent="0.2">
      <c r="A46" s="122" t="s">
        <v>221</v>
      </c>
      <c r="B46" s="129">
        <v>115</v>
      </c>
      <c r="C46" s="129">
        <v>8</v>
      </c>
      <c r="D46" s="162"/>
    </row>
    <row r="47" spans="1:4" ht="20.100000000000001" customHeight="1" x14ac:dyDescent="0.2">
      <c r="A47" s="122" t="s">
        <v>135</v>
      </c>
      <c r="B47" s="129">
        <v>82</v>
      </c>
      <c r="C47" s="129">
        <v>12</v>
      </c>
      <c r="D47" s="162"/>
    </row>
    <row r="48" spans="1:4" ht="20.100000000000001" customHeight="1" x14ac:dyDescent="0.2">
      <c r="A48" s="122" t="s">
        <v>101</v>
      </c>
      <c r="B48" s="129">
        <v>67</v>
      </c>
      <c r="C48" s="129">
        <v>15</v>
      </c>
      <c r="D48" s="162"/>
    </row>
    <row r="49" spans="1:4" ht="20.100000000000001" customHeight="1" x14ac:dyDescent="0.2">
      <c r="A49" s="122" t="s">
        <v>113</v>
      </c>
      <c r="B49" s="129">
        <v>62</v>
      </c>
      <c r="C49" s="129">
        <v>8</v>
      </c>
      <c r="D49" s="162"/>
    </row>
    <row r="50" spans="1:4" ht="38.450000000000003" customHeight="1" x14ac:dyDescent="0.2">
      <c r="A50" s="398" t="s">
        <v>132</v>
      </c>
      <c r="B50" s="398"/>
      <c r="C50" s="398"/>
    </row>
    <row r="51" spans="1:4" ht="20.100000000000001" customHeight="1" x14ac:dyDescent="0.2">
      <c r="A51" s="122" t="s">
        <v>93</v>
      </c>
      <c r="B51" s="129">
        <v>430</v>
      </c>
      <c r="C51" s="129">
        <v>68</v>
      </c>
      <c r="D51" s="162"/>
    </row>
    <row r="52" spans="1:4" ht="20.100000000000001" customHeight="1" x14ac:dyDescent="0.2">
      <c r="A52" s="122" t="s">
        <v>102</v>
      </c>
      <c r="B52" s="129">
        <v>153</v>
      </c>
      <c r="C52" s="129">
        <v>23</v>
      </c>
    </row>
    <row r="53" spans="1:4" ht="20.100000000000001" customHeight="1" x14ac:dyDescent="0.2">
      <c r="A53" s="122" t="s">
        <v>104</v>
      </c>
      <c r="B53" s="129">
        <v>132</v>
      </c>
      <c r="C53" s="129">
        <v>17</v>
      </c>
      <c r="D53" s="162"/>
    </row>
    <row r="54" spans="1:4" ht="20.100000000000001" customHeight="1" x14ac:dyDescent="0.2">
      <c r="A54" s="122" t="s">
        <v>114</v>
      </c>
      <c r="B54" s="129">
        <v>84</v>
      </c>
      <c r="C54" s="129">
        <v>25</v>
      </c>
      <c r="D54" s="162"/>
    </row>
    <row r="55" spans="1:4" ht="20.100000000000001" customHeight="1" x14ac:dyDescent="0.2">
      <c r="A55" s="122" t="s">
        <v>222</v>
      </c>
      <c r="B55" s="129">
        <v>58</v>
      </c>
      <c r="C55" s="129">
        <v>9</v>
      </c>
      <c r="D55" s="162"/>
    </row>
    <row r="56" spans="1:4" ht="20.100000000000001" customHeight="1" x14ac:dyDescent="0.2">
      <c r="A56" s="122" t="s">
        <v>223</v>
      </c>
      <c r="B56" s="129">
        <v>46</v>
      </c>
      <c r="C56" s="129">
        <v>7</v>
      </c>
      <c r="D56" s="162"/>
    </row>
    <row r="57" spans="1:4" ht="15.75" x14ac:dyDescent="0.25">
      <c r="A57" s="101"/>
      <c r="B57" s="125"/>
      <c r="C57" s="125"/>
    </row>
  </sheetData>
  <mergeCells count="12">
    <mergeCell ref="A24:C24"/>
    <mergeCell ref="A31:C31"/>
    <mergeCell ref="A36:C36"/>
    <mergeCell ref="A43:C43"/>
    <mergeCell ref="A50:C50"/>
    <mergeCell ref="A16:C16"/>
    <mergeCell ref="A20:C20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5" max="16383" man="1"/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1"/>
  <sheetViews>
    <sheetView zoomScaleNormal="100" zoomScaleSheetLayoutView="70" workbookViewId="0">
      <selection activeCell="D30" sqref="D30"/>
    </sheetView>
  </sheetViews>
  <sheetFormatPr defaultColWidth="9.140625" defaultRowHeight="12.75" x14ac:dyDescent="0.2"/>
  <cols>
    <col min="1" max="1" width="63.7109375" style="1" customWidth="1"/>
    <col min="2" max="2" width="15.85546875" style="1" customWidth="1"/>
    <col min="3" max="3" width="15.7109375" style="17" customWidth="1"/>
    <col min="4" max="4" width="9.42578125" style="1" customWidth="1"/>
    <col min="5" max="5" width="12.42578125" style="1" customWidth="1"/>
    <col min="6" max="6" width="7.5703125" style="1" customWidth="1"/>
    <col min="7" max="16384" width="9.140625" style="1"/>
  </cols>
  <sheetData>
    <row r="1" spans="1:7" s="194" customFormat="1" ht="29.25" customHeight="1" x14ac:dyDescent="0.45">
      <c r="A1" s="414" t="s">
        <v>142</v>
      </c>
      <c r="B1" s="414"/>
      <c r="C1" s="414"/>
      <c r="D1" s="414"/>
      <c r="E1" s="414"/>
      <c r="F1" s="193"/>
      <c r="G1" s="193"/>
    </row>
    <row r="2" spans="1:7" s="194" customFormat="1" ht="36" customHeight="1" x14ac:dyDescent="0.2">
      <c r="A2" s="415" t="s">
        <v>377</v>
      </c>
      <c r="B2" s="415"/>
      <c r="C2" s="415"/>
      <c r="D2" s="415"/>
      <c r="E2" s="415"/>
    </row>
    <row r="3" spans="1:7" ht="18" customHeight="1" x14ac:dyDescent="0.2">
      <c r="A3" s="406" t="s">
        <v>0</v>
      </c>
      <c r="B3" s="416" t="s">
        <v>378</v>
      </c>
      <c r="C3" s="416" t="s">
        <v>368</v>
      </c>
      <c r="D3" s="410" t="s">
        <v>1</v>
      </c>
      <c r="E3" s="411"/>
    </row>
    <row r="4" spans="1:7" ht="63.75" customHeight="1" x14ac:dyDescent="0.2">
      <c r="A4" s="407"/>
      <c r="B4" s="417"/>
      <c r="C4" s="417"/>
      <c r="D4" s="2" t="s">
        <v>2</v>
      </c>
      <c r="E4" s="3" t="s">
        <v>150</v>
      </c>
    </row>
    <row r="5" spans="1:7" ht="28.5" customHeight="1" x14ac:dyDescent="0.2">
      <c r="A5" s="250" t="s">
        <v>266</v>
      </c>
      <c r="B5" s="266">
        <v>56736</v>
      </c>
      <c r="C5" s="266">
        <v>32783</v>
      </c>
      <c r="D5" s="251">
        <f t="shared" ref="D5" si="0">ROUND(C5/B5*100,1)</f>
        <v>57.8</v>
      </c>
      <c r="E5" s="252">
        <f t="shared" ref="E5" si="1">C5-B5</f>
        <v>-23953</v>
      </c>
    </row>
    <row r="6" spans="1:7" ht="27" customHeight="1" x14ac:dyDescent="0.25">
      <c r="A6" s="6" t="s">
        <v>230</v>
      </c>
      <c r="B6" s="185">
        <v>48675</v>
      </c>
      <c r="C6" s="185">
        <v>24016</v>
      </c>
      <c r="D6" s="4">
        <f t="shared" ref="D6:D19" si="2">ROUND(C6/B6*100,1)</f>
        <v>49.3</v>
      </c>
      <c r="E6" s="186">
        <f t="shared" ref="E6:E19" si="3">C6-B6</f>
        <v>-24659</v>
      </c>
      <c r="F6" s="5"/>
    </row>
    <row r="7" spans="1:7" ht="44.25" customHeight="1" x14ac:dyDescent="0.25">
      <c r="A7" s="7" t="s">
        <v>152</v>
      </c>
      <c r="B7" s="14">
        <v>16761</v>
      </c>
      <c r="C7" s="188">
        <v>11890</v>
      </c>
      <c r="D7" s="4">
        <f t="shared" si="2"/>
        <v>70.900000000000006</v>
      </c>
      <c r="E7" s="186">
        <f t="shared" si="3"/>
        <v>-4871</v>
      </c>
      <c r="F7" s="5"/>
    </row>
    <row r="8" spans="1:7" ht="26.25" customHeight="1" x14ac:dyDescent="0.25">
      <c r="A8" s="231" t="s">
        <v>153</v>
      </c>
      <c r="B8" s="14">
        <v>14274</v>
      </c>
      <c r="C8" s="14">
        <v>7590</v>
      </c>
      <c r="D8" s="4">
        <f t="shared" si="2"/>
        <v>53.2</v>
      </c>
      <c r="E8" s="186">
        <f t="shared" si="3"/>
        <v>-6684</v>
      </c>
      <c r="F8" s="5"/>
    </row>
    <row r="9" spans="1:7" ht="38.25" hidden="1" customHeight="1" x14ac:dyDescent="0.25">
      <c r="A9" s="232" t="s">
        <v>154</v>
      </c>
      <c r="B9" s="233">
        <v>0</v>
      </c>
      <c r="C9" s="233">
        <v>0</v>
      </c>
      <c r="D9" s="4" t="e">
        <f t="shared" si="2"/>
        <v>#DIV/0!</v>
      </c>
      <c r="E9" s="186">
        <f t="shared" si="3"/>
        <v>0</v>
      </c>
      <c r="F9" s="5"/>
    </row>
    <row r="10" spans="1:7" ht="24.75" customHeight="1" x14ac:dyDescent="0.25">
      <c r="A10" s="9" t="s">
        <v>155</v>
      </c>
      <c r="B10" s="11">
        <v>3176</v>
      </c>
      <c r="C10" s="11">
        <v>1959</v>
      </c>
      <c r="D10" s="4">
        <f t="shared" si="2"/>
        <v>61.7</v>
      </c>
      <c r="E10" s="186">
        <f t="shared" si="3"/>
        <v>-1217</v>
      </c>
      <c r="F10" s="5"/>
    </row>
    <row r="11" spans="1:7" ht="23.25" customHeight="1" x14ac:dyDescent="0.25">
      <c r="A11" s="10" t="s">
        <v>156</v>
      </c>
      <c r="B11" s="14">
        <v>2274</v>
      </c>
      <c r="C11" s="14">
        <v>1524</v>
      </c>
      <c r="D11" s="4">
        <f t="shared" si="2"/>
        <v>67</v>
      </c>
      <c r="E11" s="186">
        <f t="shared" si="3"/>
        <v>-750</v>
      </c>
      <c r="F11" s="5"/>
    </row>
    <row r="12" spans="1:7" ht="23.25" customHeight="1" x14ac:dyDescent="0.25">
      <c r="A12" s="10" t="s">
        <v>307</v>
      </c>
      <c r="B12" s="14">
        <v>26</v>
      </c>
      <c r="C12" s="14">
        <v>1442</v>
      </c>
      <c r="D12" s="412">
        <v>1416</v>
      </c>
      <c r="E12" s="413"/>
      <c r="F12" s="5"/>
    </row>
    <row r="13" spans="1:7" ht="45.75" customHeight="1" x14ac:dyDescent="0.25">
      <c r="A13" s="7" t="s">
        <v>157</v>
      </c>
      <c r="B13" s="14">
        <v>3462</v>
      </c>
      <c r="C13" s="14">
        <v>2541</v>
      </c>
      <c r="D13" s="4">
        <f t="shared" si="2"/>
        <v>73.400000000000006</v>
      </c>
      <c r="E13" s="186">
        <f t="shared" si="3"/>
        <v>-921</v>
      </c>
      <c r="F13" s="5"/>
    </row>
    <row r="14" spans="1:7" ht="39" customHeight="1" x14ac:dyDescent="0.25">
      <c r="A14" s="350" t="s">
        <v>357</v>
      </c>
      <c r="B14" s="351" t="s">
        <v>84</v>
      </c>
      <c r="C14" s="11">
        <v>8894</v>
      </c>
      <c r="D14" s="352" t="s">
        <v>84</v>
      </c>
      <c r="E14" s="352" t="s">
        <v>84</v>
      </c>
      <c r="F14" s="5"/>
    </row>
    <row r="15" spans="1:7" ht="45" customHeight="1" x14ac:dyDescent="0.25">
      <c r="A15" s="9" t="s">
        <v>306</v>
      </c>
      <c r="B15" s="240">
        <v>52401</v>
      </c>
      <c r="C15" s="240">
        <v>31981</v>
      </c>
      <c r="D15" s="4">
        <f t="shared" ref="D15:D16" si="4">ROUND(C15/B15*100,1)</f>
        <v>61</v>
      </c>
      <c r="E15" s="186">
        <f t="shared" ref="E15:E16" si="5">C15-B15</f>
        <v>-20420</v>
      </c>
      <c r="F15" s="5"/>
    </row>
    <row r="16" spans="1:7" ht="28.5" customHeight="1" x14ac:dyDescent="0.25">
      <c r="A16" s="195" t="s">
        <v>249</v>
      </c>
      <c r="B16" s="240">
        <v>44488</v>
      </c>
      <c r="C16" s="240">
        <v>20728</v>
      </c>
      <c r="D16" s="4">
        <f t="shared" si="4"/>
        <v>46.6</v>
      </c>
      <c r="E16" s="186">
        <f t="shared" si="5"/>
        <v>-23760</v>
      </c>
      <c r="F16" s="5"/>
    </row>
    <row r="17" spans="1:7" ht="28.5" customHeight="1" x14ac:dyDescent="0.25">
      <c r="A17" s="9" t="s">
        <v>158</v>
      </c>
      <c r="B17" s="11">
        <v>45947</v>
      </c>
      <c r="C17" s="11">
        <v>18054</v>
      </c>
      <c r="D17" s="4">
        <f t="shared" si="2"/>
        <v>39.299999999999997</v>
      </c>
      <c r="E17" s="186">
        <f t="shared" si="3"/>
        <v>-27893</v>
      </c>
      <c r="F17" s="5"/>
    </row>
    <row r="18" spans="1:7" ht="39" customHeight="1" x14ac:dyDescent="0.25">
      <c r="A18" s="12" t="s">
        <v>159</v>
      </c>
      <c r="B18" s="11">
        <v>4646</v>
      </c>
      <c r="C18" s="11">
        <v>3746</v>
      </c>
      <c r="D18" s="4">
        <f t="shared" si="2"/>
        <v>80.599999999999994</v>
      </c>
      <c r="E18" s="186">
        <f t="shared" si="3"/>
        <v>-900</v>
      </c>
      <c r="F18" s="5"/>
    </row>
    <row r="19" spans="1:7" ht="27.75" customHeight="1" x14ac:dyDescent="0.25">
      <c r="A19" s="13" t="s">
        <v>8</v>
      </c>
      <c r="B19" s="185">
        <v>21226</v>
      </c>
      <c r="C19" s="185">
        <v>15662</v>
      </c>
      <c r="D19" s="4">
        <f t="shared" si="2"/>
        <v>73.8</v>
      </c>
      <c r="E19" s="186">
        <f t="shared" si="3"/>
        <v>-5564</v>
      </c>
      <c r="F19" s="5"/>
    </row>
    <row r="20" spans="1:7" ht="19.5" customHeight="1" x14ac:dyDescent="0.25">
      <c r="A20" s="400" t="s">
        <v>3</v>
      </c>
      <c r="B20" s="401"/>
      <c r="C20" s="401"/>
      <c r="D20" s="401"/>
      <c r="E20" s="402"/>
      <c r="F20" s="5"/>
    </row>
    <row r="21" spans="1:7" ht="12.75" customHeight="1" x14ac:dyDescent="0.25">
      <c r="A21" s="403"/>
      <c r="B21" s="404"/>
      <c r="C21" s="404"/>
      <c r="D21" s="404"/>
      <c r="E21" s="405"/>
      <c r="F21" s="5"/>
    </row>
    <row r="22" spans="1:7" ht="21.75" customHeight="1" x14ac:dyDescent="0.25">
      <c r="A22" s="406" t="s">
        <v>0</v>
      </c>
      <c r="B22" s="408" t="s">
        <v>379</v>
      </c>
      <c r="C22" s="408" t="s">
        <v>380</v>
      </c>
      <c r="D22" s="410" t="s">
        <v>1</v>
      </c>
      <c r="E22" s="411"/>
      <c r="F22" s="5"/>
    </row>
    <row r="23" spans="1:7" ht="38.25" customHeight="1" x14ac:dyDescent="0.25">
      <c r="A23" s="407"/>
      <c r="B23" s="409"/>
      <c r="C23" s="409"/>
      <c r="D23" s="2" t="s">
        <v>2</v>
      </c>
      <c r="E23" s="3" t="s">
        <v>151</v>
      </c>
      <c r="F23" s="5"/>
    </row>
    <row r="24" spans="1:7" ht="25.5" customHeight="1" x14ac:dyDescent="0.25">
      <c r="A24" s="249" t="s">
        <v>267</v>
      </c>
      <c r="B24" s="253">
        <v>9663</v>
      </c>
      <c r="C24" s="253">
        <v>5731</v>
      </c>
      <c r="D24" s="264">
        <f t="shared" ref="D24" si="6">ROUND(C24/B24*100,1)</f>
        <v>59.3</v>
      </c>
      <c r="E24" s="265">
        <f t="shared" ref="E24" si="7">C24-B24</f>
        <v>-3932</v>
      </c>
      <c r="F24" s="5"/>
    </row>
    <row r="25" spans="1:7" ht="23.25" customHeight="1" x14ac:dyDescent="0.25">
      <c r="A25" s="7" t="s">
        <v>229</v>
      </c>
      <c r="B25" s="14">
        <v>8391</v>
      </c>
      <c r="C25" s="14">
        <v>4716</v>
      </c>
      <c r="D25" s="8">
        <f t="shared" ref="D25:D30" si="8">ROUND(C25/B25*100,1)</f>
        <v>56.2</v>
      </c>
      <c r="E25" s="187">
        <f>C25-B25</f>
        <v>-3675</v>
      </c>
      <c r="F25" s="5"/>
    </row>
    <row r="26" spans="1:7" ht="23.25" customHeight="1" x14ac:dyDescent="0.25">
      <c r="A26" s="7" t="s">
        <v>158</v>
      </c>
      <c r="B26" s="14">
        <v>5145</v>
      </c>
      <c r="C26" s="14">
        <v>2550</v>
      </c>
      <c r="D26" s="8">
        <f t="shared" ref="D26" si="9">ROUND(C26/B26*100,1)</f>
        <v>49.6</v>
      </c>
      <c r="E26" s="187">
        <f>C26-B26</f>
        <v>-2595</v>
      </c>
      <c r="F26" s="5"/>
    </row>
    <row r="27" spans="1:7" s="194" customFormat="1" ht="24" customHeight="1" x14ac:dyDescent="0.25">
      <c r="A27" s="342" t="s">
        <v>347</v>
      </c>
      <c r="B27" s="343" t="s">
        <v>350</v>
      </c>
      <c r="C27" s="343">
        <f>C28+C29</f>
        <v>1975</v>
      </c>
      <c r="D27" s="261" t="s">
        <v>350</v>
      </c>
      <c r="E27" s="344" t="s">
        <v>350</v>
      </c>
      <c r="F27" s="345"/>
      <c r="G27" s="346"/>
    </row>
    <row r="28" spans="1:7" s="194" customFormat="1" ht="24" customHeight="1" x14ac:dyDescent="0.25">
      <c r="A28" s="347" t="s">
        <v>348</v>
      </c>
      <c r="B28" s="343">
        <v>836</v>
      </c>
      <c r="C28" s="343">
        <v>1713</v>
      </c>
      <c r="D28" s="261">
        <f t="shared" ref="D28" si="10">ROUND(C28/B28*100,1)</f>
        <v>204.9</v>
      </c>
      <c r="E28" s="344">
        <f>C28-B28</f>
        <v>877</v>
      </c>
      <c r="F28" s="345"/>
      <c r="G28" s="346"/>
    </row>
    <row r="29" spans="1:7" s="194" customFormat="1" ht="24" customHeight="1" x14ac:dyDescent="0.25">
      <c r="A29" s="347" t="s">
        <v>349</v>
      </c>
      <c r="B29" s="343" t="s">
        <v>350</v>
      </c>
      <c r="C29" s="343">
        <v>262</v>
      </c>
      <c r="D29" s="261" t="s">
        <v>350</v>
      </c>
      <c r="E29" s="344" t="s">
        <v>350</v>
      </c>
      <c r="F29" s="345"/>
      <c r="G29" s="346"/>
    </row>
    <row r="30" spans="1:7" ht="25.5" customHeight="1" x14ac:dyDescent="0.25">
      <c r="A30" s="15" t="s">
        <v>4</v>
      </c>
      <c r="B30" s="16">
        <v>9424.9699999999993</v>
      </c>
      <c r="C30" s="16">
        <v>10364.59</v>
      </c>
      <c r="D30" s="261">
        <f t="shared" si="8"/>
        <v>110</v>
      </c>
      <c r="E30" s="262" t="s">
        <v>381</v>
      </c>
      <c r="F30" s="5"/>
    </row>
    <row r="31" spans="1:7" ht="75" customHeight="1" x14ac:dyDescent="0.2">
      <c r="A31" s="399"/>
      <c r="B31" s="399"/>
      <c r="C31" s="399"/>
      <c r="D31" s="399"/>
      <c r="E31" s="399"/>
    </row>
  </sheetData>
  <mergeCells count="13">
    <mergeCell ref="D12:E12"/>
    <mergeCell ref="A1:E1"/>
    <mergeCell ref="A2:E2"/>
    <mergeCell ref="A3:A4"/>
    <mergeCell ref="B3:B4"/>
    <mergeCell ref="C3:C4"/>
    <mergeCell ref="D3:E3"/>
    <mergeCell ref="A31:E31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P96"/>
  <sheetViews>
    <sheetView topLeftCell="A2" zoomScale="80" zoomScaleNormal="80" zoomScaleSheetLayoutView="100" workbookViewId="0">
      <selection activeCell="O24" sqref="O24"/>
    </sheetView>
  </sheetViews>
  <sheetFormatPr defaultRowHeight="12.75" x14ac:dyDescent="0.2"/>
  <cols>
    <col min="1" max="1" width="46.85546875" style="277" customWidth="1"/>
    <col min="2" max="3" width="7.5703125" style="277" customWidth="1"/>
    <col min="4" max="5" width="8.42578125" style="277" customWidth="1"/>
    <col min="6" max="6" width="8.5703125" style="277" customWidth="1"/>
    <col min="7" max="7" width="7.28515625" style="277" customWidth="1"/>
    <col min="8" max="8" width="6" style="277" customWidth="1"/>
    <col min="9" max="9" width="8" style="277" customWidth="1"/>
    <col min="10" max="10" width="6.7109375" style="277" customWidth="1"/>
    <col min="11" max="11" width="7.28515625" style="277" customWidth="1"/>
    <col min="12" max="12" width="6" style="277" customWidth="1"/>
    <col min="13" max="14" width="7.42578125" style="277" customWidth="1"/>
    <col min="15" max="15" width="7" style="277" customWidth="1"/>
    <col min="16" max="16" width="6.42578125" style="277" customWidth="1"/>
    <col min="17" max="17" width="8.140625" style="277" customWidth="1"/>
    <col min="18" max="18" width="6.5703125" style="277" customWidth="1"/>
    <col min="19" max="19" width="6.7109375" style="277" customWidth="1"/>
    <col min="20" max="20" width="6.5703125" style="277" customWidth="1"/>
    <col min="21" max="21" width="6.85546875" style="277" customWidth="1"/>
    <col min="22" max="22" width="6" style="277" customWidth="1"/>
    <col min="23" max="23" width="6.42578125" style="277" customWidth="1"/>
    <col min="24" max="25" width="6.28515625" style="277" customWidth="1"/>
    <col min="26" max="26" width="5.85546875" style="277" customWidth="1"/>
    <col min="27" max="27" width="5.5703125" style="277" customWidth="1"/>
    <col min="28" max="28" width="5.85546875" style="277" customWidth="1"/>
    <col min="29" max="29" width="6.28515625" style="277" customWidth="1"/>
    <col min="30" max="30" width="7.85546875" style="277" customWidth="1"/>
    <col min="31" max="31" width="6.7109375" style="277" customWidth="1"/>
    <col min="32" max="32" width="15" style="277" customWidth="1"/>
    <col min="33" max="33" width="7.28515625" style="277" customWidth="1"/>
    <col min="34" max="35" width="6.7109375" style="277" customWidth="1"/>
    <col min="36" max="36" width="7.42578125" style="277" customWidth="1"/>
    <col min="37" max="37" width="8" style="277" customWidth="1"/>
    <col min="38" max="38" width="7.42578125" style="277" customWidth="1"/>
    <col min="39" max="39" width="6.5703125" style="277" customWidth="1"/>
    <col min="40" max="41" width="7.28515625" style="277" customWidth="1"/>
    <col min="42" max="42" width="7.42578125" style="277" customWidth="1"/>
    <col min="43" max="43" width="8" style="277" customWidth="1"/>
    <col min="44" max="44" width="8.140625" style="277" customWidth="1"/>
    <col min="45" max="45" width="7.42578125" style="277" customWidth="1"/>
    <col min="46" max="47" width="6.7109375" style="277" customWidth="1"/>
    <col min="48" max="48" width="8.140625" style="277" customWidth="1"/>
    <col min="49" max="49" width="7.28515625" style="277" customWidth="1"/>
    <col min="50" max="50" width="6.85546875" style="277" customWidth="1"/>
    <col min="51" max="51" width="6" style="277" customWidth="1"/>
    <col min="52" max="52" width="9.42578125" style="277" customWidth="1"/>
    <col min="53" max="53" width="7.42578125" style="277" customWidth="1"/>
    <col min="54" max="54" width="6.7109375" style="277" customWidth="1"/>
    <col min="55" max="55" width="6" style="277" customWidth="1"/>
    <col min="56" max="56" width="8.42578125" style="277" customWidth="1"/>
    <col min="57" max="57" width="6.140625" style="277" hidden="1" customWidth="1"/>
    <col min="58" max="58" width="6.5703125" style="277" hidden="1" customWidth="1"/>
    <col min="59" max="59" width="5.85546875" style="277" hidden="1" customWidth="1"/>
    <col min="60" max="60" width="11" style="277" customWidth="1"/>
    <col min="61" max="62" width="8.85546875" style="277" customWidth="1"/>
    <col min="63" max="63" width="9.5703125" style="277" customWidth="1"/>
    <col min="64" max="64" width="7.28515625" style="277" customWidth="1"/>
    <col min="65" max="66" width="7.5703125" style="277" customWidth="1"/>
    <col min="67" max="67" width="8" style="277" customWidth="1"/>
    <col min="68" max="68" width="12.140625" style="277" customWidth="1"/>
    <col min="69" max="16384" width="9.140625" style="277"/>
  </cols>
  <sheetData>
    <row r="1" spans="1:68" hidden="1" x14ac:dyDescent="0.2"/>
    <row r="2" spans="1:68" ht="21.75" customHeight="1" x14ac:dyDescent="0.3">
      <c r="A2" s="323"/>
      <c r="B2" s="472" t="s">
        <v>233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321"/>
      <c r="S2" s="321"/>
      <c r="U2" s="316"/>
      <c r="V2" s="321"/>
      <c r="W2" s="321"/>
      <c r="X2" s="321"/>
      <c r="Z2" s="322"/>
      <c r="AA2" s="322"/>
      <c r="AB2" s="321"/>
      <c r="AC2" s="321"/>
      <c r="AE2" s="316"/>
      <c r="AF2" s="316"/>
      <c r="AG2" s="316"/>
      <c r="AH2" s="316"/>
      <c r="AJ2" s="316"/>
      <c r="AK2" s="321"/>
      <c r="AM2" s="321"/>
      <c r="AN2" s="321"/>
      <c r="AO2" s="321"/>
      <c r="AP2" s="321"/>
      <c r="AQ2" s="321"/>
      <c r="AS2" s="316"/>
      <c r="AT2" s="316"/>
      <c r="AU2" s="316"/>
      <c r="AV2" s="321"/>
      <c r="AW2" s="320"/>
      <c r="AY2" s="320"/>
      <c r="AZ2" s="320"/>
      <c r="BG2" s="316"/>
    </row>
    <row r="3" spans="1:68" ht="37.5" customHeight="1" x14ac:dyDescent="0.3">
      <c r="A3" s="319"/>
      <c r="B3" s="473" t="s">
        <v>382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317"/>
      <c r="S3" s="317"/>
      <c r="T3" s="315"/>
      <c r="U3" s="315"/>
      <c r="V3" s="315"/>
      <c r="W3" s="315"/>
      <c r="X3" s="315"/>
      <c r="Y3" s="315"/>
      <c r="Z3" s="318"/>
      <c r="AA3" s="318"/>
      <c r="AB3" s="315"/>
      <c r="AC3" s="315"/>
      <c r="AD3" s="315"/>
      <c r="AE3" s="315"/>
      <c r="AF3" s="315"/>
      <c r="AH3" s="341" t="s">
        <v>315</v>
      </c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278"/>
      <c r="AX3" s="278"/>
      <c r="AY3" s="278"/>
      <c r="AZ3" s="278"/>
      <c r="BA3" s="278"/>
      <c r="BB3" s="341" t="s">
        <v>315</v>
      </c>
      <c r="BL3" s="316"/>
      <c r="BP3" s="340" t="s">
        <v>315</v>
      </c>
    </row>
    <row r="4" spans="1:68" s="278" customFormat="1" ht="14.25" customHeight="1" x14ac:dyDescent="0.2">
      <c r="A4" s="455"/>
      <c r="B4" s="419" t="s">
        <v>314</v>
      </c>
      <c r="C4" s="420"/>
      <c r="D4" s="420"/>
      <c r="E4" s="421"/>
      <c r="F4" s="458" t="s">
        <v>319</v>
      </c>
      <c r="G4" s="458"/>
      <c r="H4" s="458"/>
      <c r="I4" s="458"/>
      <c r="J4" s="446" t="s">
        <v>316</v>
      </c>
      <c r="K4" s="437"/>
      <c r="L4" s="437"/>
      <c r="M4" s="447"/>
      <c r="N4" s="446" t="s">
        <v>317</v>
      </c>
      <c r="O4" s="437"/>
      <c r="P4" s="437"/>
      <c r="Q4" s="447"/>
      <c r="R4" s="446" t="s">
        <v>5</v>
      </c>
      <c r="S4" s="437"/>
      <c r="T4" s="437"/>
      <c r="U4" s="447"/>
      <c r="V4" s="446" t="s">
        <v>6</v>
      </c>
      <c r="W4" s="437"/>
      <c r="X4" s="437"/>
      <c r="Y4" s="447"/>
      <c r="Z4" s="446" t="s">
        <v>318</v>
      </c>
      <c r="AA4" s="437"/>
      <c r="AB4" s="446" t="s">
        <v>313</v>
      </c>
      <c r="AC4" s="437"/>
      <c r="AD4" s="437"/>
      <c r="AE4" s="447"/>
      <c r="AF4" s="452" t="s">
        <v>358</v>
      </c>
      <c r="AG4" s="446" t="s">
        <v>7</v>
      </c>
      <c r="AH4" s="437"/>
      <c r="AI4" s="437"/>
      <c r="AJ4" s="447"/>
      <c r="AK4" s="428" t="s">
        <v>312</v>
      </c>
      <c r="AL4" s="429"/>
      <c r="AM4" s="429"/>
      <c r="AN4" s="430"/>
      <c r="AO4" s="437" t="s">
        <v>8</v>
      </c>
      <c r="AP4" s="437"/>
      <c r="AQ4" s="437"/>
      <c r="AR4" s="437"/>
      <c r="AS4" s="419" t="s">
        <v>268</v>
      </c>
      <c r="AT4" s="420"/>
      <c r="AU4" s="420"/>
      <c r="AV4" s="421"/>
      <c r="AW4" s="419" t="s">
        <v>228</v>
      </c>
      <c r="AX4" s="420"/>
      <c r="AY4" s="420"/>
      <c r="AZ4" s="421"/>
      <c r="BA4" s="418" t="s">
        <v>251</v>
      </c>
      <c r="BB4" s="418"/>
      <c r="BC4" s="418"/>
      <c r="BD4" s="418"/>
      <c r="BE4" s="446" t="s">
        <v>311</v>
      </c>
      <c r="BF4" s="437"/>
      <c r="BG4" s="447"/>
      <c r="BH4" s="440" t="s">
        <v>345</v>
      </c>
      <c r="BI4" s="418" t="s">
        <v>341</v>
      </c>
      <c r="BJ4" s="418" t="s">
        <v>342</v>
      </c>
      <c r="BK4" s="418"/>
      <c r="BL4" s="446" t="s">
        <v>4</v>
      </c>
      <c r="BM4" s="437"/>
      <c r="BN4" s="437"/>
      <c r="BO4" s="447"/>
      <c r="BP4" s="418" t="s">
        <v>346</v>
      </c>
    </row>
    <row r="5" spans="1:68" s="278" customFormat="1" ht="36.75" customHeight="1" x14ac:dyDescent="0.2">
      <c r="A5" s="456"/>
      <c r="B5" s="422"/>
      <c r="C5" s="423"/>
      <c r="D5" s="423"/>
      <c r="E5" s="424"/>
      <c r="F5" s="458"/>
      <c r="G5" s="458"/>
      <c r="H5" s="458"/>
      <c r="I5" s="458"/>
      <c r="J5" s="448"/>
      <c r="K5" s="438"/>
      <c r="L5" s="438"/>
      <c r="M5" s="449"/>
      <c r="N5" s="448"/>
      <c r="O5" s="438"/>
      <c r="P5" s="438"/>
      <c r="Q5" s="449"/>
      <c r="R5" s="448"/>
      <c r="S5" s="438"/>
      <c r="T5" s="438"/>
      <c r="U5" s="449"/>
      <c r="V5" s="448"/>
      <c r="W5" s="438"/>
      <c r="X5" s="438"/>
      <c r="Y5" s="449"/>
      <c r="Z5" s="448"/>
      <c r="AA5" s="438"/>
      <c r="AB5" s="448"/>
      <c r="AC5" s="438"/>
      <c r="AD5" s="438"/>
      <c r="AE5" s="449"/>
      <c r="AF5" s="453"/>
      <c r="AG5" s="448"/>
      <c r="AH5" s="438"/>
      <c r="AI5" s="438"/>
      <c r="AJ5" s="449"/>
      <c r="AK5" s="431"/>
      <c r="AL5" s="432"/>
      <c r="AM5" s="432"/>
      <c r="AN5" s="433"/>
      <c r="AO5" s="438"/>
      <c r="AP5" s="438"/>
      <c r="AQ5" s="438"/>
      <c r="AR5" s="438"/>
      <c r="AS5" s="422"/>
      <c r="AT5" s="423"/>
      <c r="AU5" s="423"/>
      <c r="AV5" s="424"/>
      <c r="AW5" s="422"/>
      <c r="AX5" s="423"/>
      <c r="AY5" s="423"/>
      <c r="AZ5" s="424"/>
      <c r="BA5" s="418"/>
      <c r="BB5" s="418"/>
      <c r="BC5" s="418"/>
      <c r="BD5" s="418"/>
      <c r="BE5" s="448"/>
      <c r="BF5" s="438"/>
      <c r="BG5" s="449"/>
      <c r="BH5" s="441"/>
      <c r="BI5" s="418"/>
      <c r="BJ5" s="418" t="s">
        <v>343</v>
      </c>
      <c r="BK5" s="418" t="s">
        <v>344</v>
      </c>
      <c r="BL5" s="448"/>
      <c r="BM5" s="438"/>
      <c r="BN5" s="438"/>
      <c r="BO5" s="449"/>
      <c r="BP5" s="418"/>
    </row>
    <row r="6" spans="1:68" s="278" customFormat="1" ht="72" customHeight="1" x14ac:dyDescent="0.2">
      <c r="A6" s="456"/>
      <c r="B6" s="422"/>
      <c r="C6" s="423"/>
      <c r="D6" s="423"/>
      <c r="E6" s="424"/>
      <c r="F6" s="459"/>
      <c r="G6" s="459"/>
      <c r="H6" s="459"/>
      <c r="I6" s="459"/>
      <c r="J6" s="450"/>
      <c r="K6" s="439"/>
      <c r="L6" s="439"/>
      <c r="M6" s="451"/>
      <c r="N6" s="450"/>
      <c r="O6" s="439"/>
      <c r="P6" s="439"/>
      <c r="Q6" s="451"/>
      <c r="R6" s="450"/>
      <c r="S6" s="439"/>
      <c r="T6" s="439"/>
      <c r="U6" s="451"/>
      <c r="V6" s="450"/>
      <c r="W6" s="439"/>
      <c r="X6" s="439"/>
      <c r="Y6" s="451"/>
      <c r="Z6" s="450"/>
      <c r="AA6" s="439"/>
      <c r="AB6" s="450"/>
      <c r="AC6" s="439"/>
      <c r="AD6" s="439"/>
      <c r="AE6" s="451"/>
      <c r="AF6" s="454"/>
      <c r="AG6" s="450"/>
      <c r="AH6" s="439"/>
      <c r="AI6" s="439"/>
      <c r="AJ6" s="451"/>
      <c r="AK6" s="434"/>
      <c r="AL6" s="435"/>
      <c r="AM6" s="435"/>
      <c r="AN6" s="436"/>
      <c r="AO6" s="439"/>
      <c r="AP6" s="439"/>
      <c r="AQ6" s="439"/>
      <c r="AR6" s="439"/>
      <c r="AS6" s="425"/>
      <c r="AT6" s="426"/>
      <c r="AU6" s="426"/>
      <c r="AV6" s="427"/>
      <c r="AW6" s="425"/>
      <c r="AX6" s="426"/>
      <c r="AY6" s="426"/>
      <c r="AZ6" s="427"/>
      <c r="BA6" s="418"/>
      <c r="BB6" s="418"/>
      <c r="BC6" s="418"/>
      <c r="BD6" s="418"/>
      <c r="BE6" s="450"/>
      <c r="BF6" s="439"/>
      <c r="BG6" s="451"/>
      <c r="BH6" s="442"/>
      <c r="BI6" s="418"/>
      <c r="BJ6" s="418"/>
      <c r="BK6" s="418"/>
      <c r="BL6" s="450"/>
      <c r="BM6" s="439"/>
      <c r="BN6" s="439"/>
      <c r="BO6" s="451"/>
      <c r="BP6" s="418"/>
    </row>
    <row r="7" spans="1:68" s="278" customFormat="1" ht="43.5" customHeight="1" x14ac:dyDescent="0.2">
      <c r="A7" s="456"/>
      <c r="B7" s="444">
        <v>2022</v>
      </c>
      <c r="C7" s="444">
        <v>2023</v>
      </c>
      <c r="D7" s="443" t="s">
        <v>308</v>
      </c>
      <c r="E7" s="443"/>
      <c r="F7" s="444">
        <v>2022</v>
      </c>
      <c r="G7" s="444">
        <v>2023</v>
      </c>
      <c r="H7" s="443" t="s">
        <v>308</v>
      </c>
      <c r="I7" s="443"/>
      <c r="J7" s="444">
        <v>2022</v>
      </c>
      <c r="K7" s="444">
        <v>2023</v>
      </c>
      <c r="L7" s="460" t="s">
        <v>308</v>
      </c>
      <c r="M7" s="461"/>
      <c r="N7" s="444">
        <v>2022</v>
      </c>
      <c r="O7" s="444">
        <v>2023</v>
      </c>
      <c r="P7" s="443" t="s">
        <v>308</v>
      </c>
      <c r="Q7" s="443"/>
      <c r="R7" s="444">
        <v>2022</v>
      </c>
      <c r="S7" s="444">
        <v>2023</v>
      </c>
      <c r="T7" s="443" t="s">
        <v>308</v>
      </c>
      <c r="U7" s="443"/>
      <c r="V7" s="444">
        <v>2022</v>
      </c>
      <c r="W7" s="444">
        <v>2023</v>
      </c>
      <c r="X7" s="443" t="s">
        <v>308</v>
      </c>
      <c r="Y7" s="443"/>
      <c r="Z7" s="444">
        <v>2022</v>
      </c>
      <c r="AA7" s="444">
        <v>2023</v>
      </c>
      <c r="AB7" s="444">
        <v>2022</v>
      </c>
      <c r="AC7" s="444">
        <v>2023</v>
      </c>
      <c r="AD7" s="443" t="s">
        <v>308</v>
      </c>
      <c r="AE7" s="443"/>
      <c r="AF7" s="463">
        <v>2023</v>
      </c>
      <c r="AG7" s="444">
        <v>2022</v>
      </c>
      <c r="AH7" s="444">
        <v>2023</v>
      </c>
      <c r="AI7" s="443" t="s">
        <v>308</v>
      </c>
      <c r="AJ7" s="443"/>
      <c r="AK7" s="444">
        <v>2022</v>
      </c>
      <c r="AL7" s="444">
        <v>2023</v>
      </c>
      <c r="AM7" s="443" t="s">
        <v>308</v>
      </c>
      <c r="AN7" s="443"/>
      <c r="AO7" s="462" t="s">
        <v>310</v>
      </c>
      <c r="AP7" s="461"/>
      <c r="AQ7" s="443" t="s">
        <v>308</v>
      </c>
      <c r="AR7" s="443"/>
      <c r="AS7" s="444">
        <v>2022</v>
      </c>
      <c r="AT7" s="444">
        <v>2023</v>
      </c>
      <c r="AU7" s="443" t="s">
        <v>308</v>
      </c>
      <c r="AV7" s="443"/>
      <c r="AW7" s="444">
        <v>2022</v>
      </c>
      <c r="AX7" s="444">
        <v>2023</v>
      </c>
      <c r="AY7" s="443" t="s">
        <v>308</v>
      </c>
      <c r="AZ7" s="443"/>
      <c r="BA7" s="444">
        <v>2022</v>
      </c>
      <c r="BB7" s="444">
        <v>2023</v>
      </c>
      <c r="BC7" s="443" t="s">
        <v>308</v>
      </c>
      <c r="BD7" s="443"/>
      <c r="BE7" s="444">
        <v>2016</v>
      </c>
      <c r="BF7" s="444">
        <v>2017</v>
      </c>
      <c r="BG7" s="465" t="s">
        <v>309</v>
      </c>
      <c r="BH7" s="444">
        <v>2022</v>
      </c>
      <c r="BI7" s="466">
        <v>2023</v>
      </c>
      <c r="BJ7" s="467"/>
      <c r="BK7" s="468"/>
      <c r="BL7" s="444">
        <v>2022</v>
      </c>
      <c r="BM7" s="444">
        <v>2023</v>
      </c>
      <c r="BN7" s="464" t="s">
        <v>308</v>
      </c>
      <c r="BO7" s="464"/>
      <c r="BP7" s="482">
        <v>2023</v>
      </c>
    </row>
    <row r="8" spans="1:68" s="481" customFormat="1" ht="22.5" customHeight="1" x14ac:dyDescent="0.2">
      <c r="A8" s="457"/>
      <c r="B8" s="445"/>
      <c r="C8" s="445"/>
      <c r="D8" s="314" t="s">
        <v>2</v>
      </c>
      <c r="E8" s="314" t="s">
        <v>9</v>
      </c>
      <c r="F8" s="445"/>
      <c r="G8" s="445"/>
      <c r="H8" s="314" t="s">
        <v>2</v>
      </c>
      <c r="I8" s="314" t="s">
        <v>9</v>
      </c>
      <c r="J8" s="445"/>
      <c r="K8" s="445"/>
      <c r="L8" s="314" t="s">
        <v>2</v>
      </c>
      <c r="M8" s="314" t="s">
        <v>9</v>
      </c>
      <c r="N8" s="445"/>
      <c r="O8" s="445"/>
      <c r="P8" s="314" t="s">
        <v>2</v>
      </c>
      <c r="Q8" s="314" t="s">
        <v>9</v>
      </c>
      <c r="R8" s="445"/>
      <c r="S8" s="445"/>
      <c r="T8" s="314" t="s">
        <v>2</v>
      </c>
      <c r="U8" s="314" t="s">
        <v>9</v>
      </c>
      <c r="V8" s="445"/>
      <c r="W8" s="445"/>
      <c r="X8" s="314" t="s">
        <v>2</v>
      </c>
      <c r="Y8" s="314" t="s">
        <v>9</v>
      </c>
      <c r="Z8" s="445"/>
      <c r="AA8" s="445"/>
      <c r="AB8" s="445"/>
      <c r="AC8" s="445"/>
      <c r="AD8" s="314" t="s">
        <v>2</v>
      </c>
      <c r="AE8" s="314" t="s">
        <v>9</v>
      </c>
      <c r="AF8" s="464"/>
      <c r="AG8" s="445"/>
      <c r="AH8" s="445"/>
      <c r="AI8" s="314" t="s">
        <v>2</v>
      </c>
      <c r="AJ8" s="314" t="s">
        <v>9</v>
      </c>
      <c r="AK8" s="445"/>
      <c r="AL8" s="445"/>
      <c r="AM8" s="314" t="s">
        <v>2</v>
      </c>
      <c r="AN8" s="314" t="s">
        <v>9</v>
      </c>
      <c r="AO8" s="304">
        <v>2022</v>
      </c>
      <c r="AP8" s="304">
        <v>2023</v>
      </c>
      <c r="AQ8" s="314" t="s">
        <v>2</v>
      </c>
      <c r="AR8" s="314" t="s">
        <v>9</v>
      </c>
      <c r="AS8" s="445"/>
      <c r="AT8" s="445"/>
      <c r="AU8" s="314" t="s">
        <v>2</v>
      </c>
      <c r="AV8" s="314" t="s">
        <v>9</v>
      </c>
      <c r="AW8" s="445"/>
      <c r="AX8" s="445"/>
      <c r="AY8" s="314" t="s">
        <v>2</v>
      </c>
      <c r="AZ8" s="314" t="s">
        <v>9</v>
      </c>
      <c r="BA8" s="445"/>
      <c r="BB8" s="445"/>
      <c r="BC8" s="314" t="s">
        <v>2</v>
      </c>
      <c r="BD8" s="314" t="s">
        <v>9</v>
      </c>
      <c r="BE8" s="445"/>
      <c r="BF8" s="445"/>
      <c r="BG8" s="465"/>
      <c r="BH8" s="445"/>
      <c r="BI8" s="469"/>
      <c r="BJ8" s="470"/>
      <c r="BK8" s="471"/>
      <c r="BL8" s="445"/>
      <c r="BM8" s="445"/>
      <c r="BN8" s="314" t="s">
        <v>2</v>
      </c>
      <c r="BO8" s="314" t="s">
        <v>9</v>
      </c>
      <c r="BP8" s="482"/>
    </row>
    <row r="9" spans="1:68" s="278" customFormat="1" ht="21.75" customHeight="1" x14ac:dyDescent="0.2">
      <c r="A9" s="313" t="s">
        <v>10</v>
      </c>
      <c r="B9" s="313">
        <v>1</v>
      </c>
      <c r="C9" s="313">
        <v>2</v>
      </c>
      <c r="D9" s="313">
        <v>3</v>
      </c>
      <c r="E9" s="313">
        <v>4</v>
      </c>
      <c r="F9" s="313">
        <v>5</v>
      </c>
      <c r="G9" s="313">
        <v>6</v>
      </c>
      <c r="H9" s="313">
        <v>7</v>
      </c>
      <c r="I9" s="313">
        <v>8</v>
      </c>
      <c r="J9" s="313">
        <v>9</v>
      </c>
      <c r="K9" s="313">
        <v>10</v>
      </c>
      <c r="L9" s="313">
        <v>11</v>
      </c>
      <c r="M9" s="313">
        <v>12</v>
      </c>
      <c r="N9" s="313">
        <v>13</v>
      </c>
      <c r="O9" s="313">
        <v>14</v>
      </c>
      <c r="P9" s="313">
        <v>15</v>
      </c>
      <c r="Q9" s="313">
        <v>16</v>
      </c>
      <c r="R9" s="313">
        <v>17</v>
      </c>
      <c r="S9" s="313">
        <v>18</v>
      </c>
      <c r="T9" s="313">
        <v>19</v>
      </c>
      <c r="U9" s="313">
        <v>20</v>
      </c>
      <c r="V9" s="313">
        <v>21</v>
      </c>
      <c r="W9" s="313">
        <v>22</v>
      </c>
      <c r="X9" s="313">
        <v>23</v>
      </c>
      <c r="Y9" s="313">
        <v>24</v>
      </c>
      <c r="Z9" s="313">
        <v>25</v>
      </c>
      <c r="AA9" s="313">
        <v>26</v>
      </c>
      <c r="AB9" s="313">
        <v>27</v>
      </c>
      <c r="AC9" s="313">
        <v>28</v>
      </c>
      <c r="AD9" s="313">
        <v>29</v>
      </c>
      <c r="AE9" s="313">
        <v>30</v>
      </c>
      <c r="AF9" s="313">
        <v>31</v>
      </c>
      <c r="AG9" s="313">
        <v>32</v>
      </c>
      <c r="AH9" s="313">
        <v>33</v>
      </c>
      <c r="AI9" s="313">
        <v>34</v>
      </c>
      <c r="AJ9" s="313">
        <v>35</v>
      </c>
      <c r="AK9" s="313">
        <v>36</v>
      </c>
      <c r="AL9" s="313">
        <v>37</v>
      </c>
      <c r="AM9" s="313">
        <v>38</v>
      </c>
      <c r="AN9" s="313">
        <v>39</v>
      </c>
      <c r="AO9" s="313">
        <v>40</v>
      </c>
      <c r="AP9" s="313">
        <v>41</v>
      </c>
      <c r="AQ9" s="313">
        <v>42</v>
      </c>
      <c r="AR9" s="313">
        <v>43</v>
      </c>
      <c r="AS9" s="313">
        <v>44</v>
      </c>
      <c r="AT9" s="313">
        <v>45</v>
      </c>
      <c r="AU9" s="313">
        <v>46</v>
      </c>
      <c r="AV9" s="313">
        <v>47</v>
      </c>
      <c r="AW9" s="313">
        <v>48</v>
      </c>
      <c r="AX9" s="313">
        <v>49</v>
      </c>
      <c r="AY9" s="313">
        <v>50</v>
      </c>
      <c r="AZ9" s="313">
        <v>51</v>
      </c>
      <c r="BA9" s="313">
        <v>52</v>
      </c>
      <c r="BB9" s="313">
        <v>53</v>
      </c>
      <c r="BC9" s="313">
        <v>54</v>
      </c>
      <c r="BD9" s="313">
        <v>55</v>
      </c>
      <c r="BE9" s="313"/>
      <c r="BF9" s="313"/>
      <c r="BG9" s="313">
        <v>55</v>
      </c>
      <c r="BH9" s="313">
        <v>56</v>
      </c>
      <c r="BI9" s="313">
        <v>57</v>
      </c>
      <c r="BJ9" s="313">
        <v>58</v>
      </c>
      <c r="BK9" s="313">
        <v>59</v>
      </c>
      <c r="BL9" s="313">
        <v>60</v>
      </c>
      <c r="BM9" s="313">
        <v>61</v>
      </c>
      <c r="BN9" s="313">
        <v>62</v>
      </c>
      <c r="BO9" s="313">
        <v>63</v>
      </c>
      <c r="BP9" s="313">
        <v>64</v>
      </c>
    </row>
    <row r="10" spans="1:68" s="279" customFormat="1" ht="30" customHeight="1" x14ac:dyDescent="0.25">
      <c r="A10" s="311" t="s">
        <v>139</v>
      </c>
      <c r="B10" s="296">
        <f>SUM(B11:B14)</f>
        <v>56736</v>
      </c>
      <c r="C10" s="296">
        <f>SUM(C11:C14)</f>
        <v>32783</v>
      </c>
      <c r="D10" s="310">
        <f>C10/B10*100</f>
        <v>57.781655386350813</v>
      </c>
      <c r="E10" s="308">
        <f>C10-B10</f>
        <v>-23953</v>
      </c>
      <c r="F10" s="308">
        <f>SUM(F11:F14)</f>
        <v>48675</v>
      </c>
      <c r="G10" s="308">
        <f>SUM(G11:G14)</f>
        <v>24016</v>
      </c>
      <c r="H10" s="307">
        <f>G10/F10*100</f>
        <v>49.339496661530561</v>
      </c>
      <c r="I10" s="308">
        <f>G10-F10</f>
        <v>-24659</v>
      </c>
      <c r="J10" s="308">
        <f>SUM(J11:J14)</f>
        <v>16761</v>
      </c>
      <c r="K10" s="308">
        <f>SUM(K11:K14)</f>
        <v>11890</v>
      </c>
      <c r="L10" s="307">
        <f>K10/J10*100</f>
        <v>70.938488157031202</v>
      </c>
      <c r="M10" s="308">
        <f>K10-J10</f>
        <v>-4871</v>
      </c>
      <c r="N10" s="308">
        <f>SUM(N11:N14)</f>
        <v>14274</v>
      </c>
      <c r="O10" s="308">
        <f>SUM(O11:O14)</f>
        <v>7590</v>
      </c>
      <c r="P10" s="309">
        <f>O10/N10*100</f>
        <v>53.173602353930228</v>
      </c>
      <c r="Q10" s="308">
        <f>O10-N10</f>
        <v>-6684</v>
      </c>
      <c r="R10" s="298">
        <f>SUM(R11:R14)</f>
        <v>3176</v>
      </c>
      <c r="S10" s="298">
        <f>SUM(S11:S14)</f>
        <v>1959</v>
      </c>
      <c r="T10" s="300">
        <f>S10/R10*100</f>
        <v>61.681360201511339</v>
      </c>
      <c r="U10" s="298">
        <f>S10-R10</f>
        <v>-1217</v>
      </c>
      <c r="V10" s="298">
        <f>SUM(V11:V14)</f>
        <v>2274</v>
      </c>
      <c r="W10" s="298">
        <f>SUM(W11:W14)</f>
        <v>1524</v>
      </c>
      <c r="X10" s="300">
        <f>W10/V10*100</f>
        <v>67.018469656992082</v>
      </c>
      <c r="Y10" s="301">
        <f>W10-V10</f>
        <v>-750</v>
      </c>
      <c r="Z10" s="301">
        <f>SUM(Z11:Z14)</f>
        <v>26</v>
      </c>
      <c r="AA10" s="301">
        <f>SUM(AA11:AA14)</f>
        <v>1442</v>
      </c>
      <c r="AB10" s="298">
        <f>SUM(AB11:AB14)</f>
        <v>3462</v>
      </c>
      <c r="AC10" s="298">
        <f>SUM(AC11:AC14)</f>
        <v>2541</v>
      </c>
      <c r="AD10" s="299">
        <f>AC10/AB10*100</f>
        <v>73.396880415944537</v>
      </c>
      <c r="AE10" s="304">
        <f>AC10-AB10</f>
        <v>-921</v>
      </c>
      <c r="AF10" s="304">
        <f>SUM(AF11:AF14)</f>
        <v>8894</v>
      </c>
      <c r="AG10" s="306">
        <f>SUM(AG11:AG14)</f>
        <v>45947</v>
      </c>
      <c r="AH10" s="306">
        <f>SUM(AH11:AH14)</f>
        <v>18054</v>
      </c>
      <c r="AI10" s="305">
        <f>AH10/AG10*100</f>
        <v>39.29309857009163</v>
      </c>
      <c r="AJ10" s="304">
        <f>AH10-AG10</f>
        <v>-27893</v>
      </c>
      <c r="AK10" s="302">
        <f>SUM(AK11:AK14)</f>
        <v>4646</v>
      </c>
      <c r="AL10" s="302">
        <f>SUM(AL11:AL14)</f>
        <v>3746</v>
      </c>
      <c r="AM10" s="303">
        <f>ROUND(AL10/AK10*100,1)</f>
        <v>80.599999999999994</v>
      </c>
      <c r="AN10" s="302">
        <f>AL10-AK10</f>
        <v>-900</v>
      </c>
      <c r="AO10" s="312">
        <f>SUM(AO11:AO14)</f>
        <v>21226</v>
      </c>
      <c r="AP10" s="312">
        <f>SUM(AP11:AP14)</f>
        <v>15662</v>
      </c>
      <c r="AQ10" s="300">
        <f>ROUND(AP10/AO10*100,1)</f>
        <v>73.8</v>
      </c>
      <c r="AR10" s="298">
        <f>AP10-AO10</f>
        <v>-5564</v>
      </c>
      <c r="AS10" s="301">
        <f>SUM(AS11:AS14)</f>
        <v>9663</v>
      </c>
      <c r="AT10" s="301">
        <f>SUM(AT11:AT14)</f>
        <v>5731</v>
      </c>
      <c r="AU10" s="300">
        <f>AT10/AS10*100</f>
        <v>59.308703301252194</v>
      </c>
      <c r="AV10" s="301">
        <f>AT10-AS10</f>
        <v>-3932</v>
      </c>
      <c r="AW10" s="298">
        <f>SUM(AW11:AW14)</f>
        <v>8391</v>
      </c>
      <c r="AX10" s="298">
        <f>SUM(AX11:AX14)</f>
        <v>4716</v>
      </c>
      <c r="AY10" s="300">
        <f>AX10/AW10*100</f>
        <v>56.203074722917414</v>
      </c>
      <c r="AZ10" s="298">
        <f>AX10-AW10</f>
        <v>-3675</v>
      </c>
      <c r="BA10" s="298">
        <f>SUM(BA11:BA14)</f>
        <v>5145</v>
      </c>
      <c r="BB10" s="298">
        <f>SUM(BB11:BB14)</f>
        <v>2550</v>
      </c>
      <c r="BC10" s="300">
        <f>BB10/BA10*100</f>
        <v>49.562682215743443</v>
      </c>
      <c r="BD10" s="298">
        <f>BB10-BA10</f>
        <v>-2595</v>
      </c>
      <c r="BE10" s="298">
        <v>1779</v>
      </c>
      <c r="BF10" s="298">
        <v>1985.36</v>
      </c>
      <c r="BG10" s="298">
        <f>BF10-BE10</f>
        <v>206.3599999999999</v>
      </c>
      <c r="BH10" s="298">
        <f>SUM(BH11:BH14)</f>
        <v>836</v>
      </c>
      <c r="BI10" s="298">
        <f>SUM(BI11:BI14)</f>
        <v>1975</v>
      </c>
      <c r="BJ10" s="298">
        <f>SUM(BJ11:BJ14)</f>
        <v>1713</v>
      </c>
      <c r="BK10" s="298">
        <f>SUM(BK11:BK14)</f>
        <v>262</v>
      </c>
      <c r="BL10" s="298">
        <v>9424.9699999999993</v>
      </c>
      <c r="BM10" s="298">
        <v>10364.59</v>
      </c>
      <c r="BN10" s="299">
        <f>BM10/BL10*100</f>
        <v>109.96947470389826</v>
      </c>
      <c r="BO10" s="298">
        <f>BM10-BL10</f>
        <v>939.6200000000008</v>
      </c>
      <c r="BP10" s="297">
        <f>ROUND(AT10/BI10,0)</f>
        <v>3</v>
      </c>
    </row>
    <row r="11" spans="1:68" s="279" customFormat="1" ht="30" customHeight="1" x14ac:dyDescent="0.25">
      <c r="A11" s="324" t="s">
        <v>269</v>
      </c>
      <c r="B11" s="325">
        <v>23634</v>
      </c>
      <c r="C11" s="325">
        <v>12711</v>
      </c>
      <c r="D11" s="326">
        <f>C11/B11*100</f>
        <v>53.782685960903784</v>
      </c>
      <c r="E11" s="327">
        <f>C11-B11</f>
        <v>-10923</v>
      </c>
      <c r="F11" s="327">
        <v>20581</v>
      </c>
      <c r="G11" s="327">
        <v>9505</v>
      </c>
      <c r="H11" s="328">
        <f>G11/F11*100</f>
        <v>46.183373013944902</v>
      </c>
      <c r="I11" s="327">
        <f>G11-F11</f>
        <v>-11076</v>
      </c>
      <c r="J11" s="327">
        <v>7340</v>
      </c>
      <c r="K11" s="327">
        <v>4718</v>
      </c>
      <c r="L11" s="328">
        <f>K11/J11*100</f>
        <v>64.277929155313345</v>
      </c>
      <c r="M11" s="327">
        <f>K11-J11</f>
        <v>-2622</v>
      </c>
      <c r="N11" s="327">
        <v>6185</v>
      </c>
      <c r="O11" s="327">
        <v>3098</v>
      </c>
      <c r="P11" s="329">
        <f>O11/N11*100</f>
        <v>50.088924818108325</v>
      </c>
      <c r="Q11" s="327">
        <f>O11-N11</f>
        <v>-3087</v>
      </c>
      <c r="R11" s="332">
        <v>1405</v>
      </c>
      <c r="S11" s="332">
        <v>867</v>
      </c>
      <c r="T11" s="330">
        <f>S11/R11*100</f>
        <v>61.708185053380781</v>
      </c>
      <c r="U11" s="332">
        <f>S11-R11</f>
        <v>-538</v>
      </c>
      <c r="V11" s="332">
        <v>1069</v>
      </c>
      <c r="W11" s="332">
        <v>717</v>
      </c>
      <c r="X11" s="330">
        <f>W11/V11*100</f>
        <v>67.072029934518241</v>
      </c>
      <c r="Y11" s="331">
        <f>W11-V11</f>
        <v>-352</v>
      </c>
      <c r="Z11" s="331">
        <v>7</v>
      </c>
      <c r="AA11" s="331">
        <v>611</v>
      </c>
      <c r="AB11" s="332">
        <v>1680</v>
      </c>
      <c r="AC11" s="332">
        <v>1021</v>
      </c>
      <c r="AD11" s="333">
        <f>AC11/AB11*100</f>
        <v>60.773809523809518</v>
      </c>
      <c r="AE11" s="334">
        <f>AC11-AB11</f>
        <v>-659</v>
      </c>
      <c r="AF11" s="349">
        <v>2471</v>
      </c>
      <c r="AG11" s="336">
        <v>19630</v>
      </c>
      <c r="AH11" s="336">
        <v>7306</v>
      </c>
      <c r="AI11" s="335">
        <f>AH11/AG11*100</f>
        <v>37.218543046357617</v>
      </c>
      <c r="AJ11" s="334">
        <f>AH11-AG11</f>
        <v>-12324</v>
      </c>
      <c r="AK11" s="338">
        <v>1968</v>
      </c>
      <c r="AL11" s="338">
        <v>1472</v>
      </c>
      <c r="AM11" s="337">
        <f>ROUND(AL11/AK11*100,1)</f>
        <v>74.8</v>
      </c>
      <c r="AN11" s="338">
        <f>AL11-AK11</f>
        <v>-496</v>
      </c>
      <c r="AO11" s="339">
        <v>9113</v>
      </c>
      <c r="AP11" s="339">
        <v>6174</v>
      </c>
      <c r="AQ11" s="330">
        <f>ROUND(AP11/AO11*100,1)</f>
        <v>67.7</v>
      </c>
      <c r="AR11" s="332">
        <f>AP11-AO11</f>
        <v>-2939</v>
      </c>
      <c r="AS11" s="331">
        <v>3736</v>
      </c>
      <c r="AT11" s="331">
        <v>2237</v>
      </c>
      <c r="AU11" s="330">
        <f>AT11/AS11*100</f>
        <v>59.876873661670238</v>
      </c>
      <c r="AV11" s="331">
        <f>AT11-AS11</f>
        <v>-1499</v>
      </c>
      <c r="AW11" s="332">
        <v>3408</v>
      </c>
      <c r="AX11" s="332">
        <v>1814</v>
      </c>
      <c r="AY11" s="330">
        <f>AX11/AW11*100</f>
        <v>53.227699530516439</v>
      </c>
      <c r="AZ11" s="332">
        <f>AX11-AW11</f>
        <v>-1594</v>
      </c>
      <c r="BA11" s="332">
        <v>2082</v>
      </c>
      <c r="BB11" s="332">
        <v>983</v>
      </c>
      <c r="BC11" s="330">
        <f>BB11/BA11*100</f>
        <v>47.214217098943323</v>
      </c>
      <c r="BD11" s="332">
        <f>BB11-BA11</f>
        <v>-1099</v>
      </c>
      <c r="BE11" s="332"/>
      <c r="BF11" s="332"/>
      <c r="BG11" s="332"/>
      <c r="BH11" s="332">
        <v>373</v>
      </c>
      <c r="BI11" s="332">
        <v>871</v>
      </c>
      <c r="BJ11" s="332">
        <v>728</v>
      </c>
      <c r="BK11" s="332">
        <v>143</v>
      </c>
      <c r="BL11" s="332">
        <v>9492.9699999999993</v>
      </c>
      <c r="BM11" s="332">
        <v>10715.96</v>
      </c>
      <c r="BN11" s="333">
        <f>BM11/BL11*100</f>
        <v>112.88311245058185</v>
      </c>
      <c r="BO11" s="332">
        <f>BM11-BL11</f>
        <v>1222.9899999999998</v>
      </c>
      <c r="BP11" s="297">
        <f t="shared" ref="BP11:BP14" si="0">ROUND(AT11/BI11,0)</f>
        <v>3</v>
      </c>
    </row>
    <row r="12" spans="1:68" s="279" customFormat="1" ht="30" customHeight="1" x14ac:dyDescent="0.25">
      <c r="A12" s="324" t="s">
        <v>261</v>
      </c>
      <c r="B12" s="325">
        <v>13628</v>
      </c>
      <c r="C12" s="325">
        <v>8365</v>
      </c>
      <c r="D12" s="326">
        <f>C12/B12*100</f>
        <v>61.380980334605226</v>
      </c>
      <c r="E12" s="327">
        <f>C12-B12</f>
        <v>-5263</v>
      </c>
      <c r="F12" s="327">
        <v>11194</v>
      </c>
      <c r="G12" s="327">
        <v>5608</v>
      </c>
      <c r="H12" s="328">
        <f>G12/F12*100</f>
        <v>50.098266928711809</v>
      </c>
      <c r="I12" s="327">
        <f>G12-F12</f>
        <v>-5586</v>
      </c>
      <c r="J12" s="327">
        <v>3276</v>
      </c>
      <c r="K12" s="327">
        <v>2811</v>
      </c>
      <c r="L12" s="328">
        <f>K12/J12*100</f>
        <v>85.805860805860803</v>
      </c>
      <c r="M12" s="327">
        <f>K12-J12</f>
        <v>-465</v>
      </c>
      <c r="N12" s="327">
        <v>2773</v>
      </c>
      <c r="O12" s="327">
        <v>1547</v>
      </c>
      <c r="P12" s="329">
        <f>O12/N12*100</f>
        <v>55.787955283086909</v>
      </c>
      <c r="Q12" s="327">
        <f>O12-N12</f>
        <v>-1226</v>
      </c>
      <c r="R12" s="332">
        <v>401</v>
      </c>
      <c r="S12" s="332">
        <v>334</v>
      </c>
      <c r="T12" s="330">
        <f>S12/R12*100</f>
        <v>83.291770573566083</v>
      </c>
      <c r="U12" s="332">
        <f>S12-R12</f>
        <v>-67</v>
      </c>
      <c r="V12" s="332">
        <v>45</v>
      </c>
      <c r="W12" s="332">
        <v>251</v>
      </c>
      <c r="X12" s="330">
        <f>W12/V12*100</f>
        <v>557.77777777777771</v>
      </c>
      <c r="Y12" s="331">
        <f>W12-V12</f>
        <v>206</v>
      </c>
      <c r="Z12" s="331">
        <v>2</v>
      </c>
      <c r="AA12" s="331">
        <v>270</v>
      </c>
      <c r="AB12" s="332">
        <v>347</v>
      </c>
      <c r="AC12" s="332">
        <v>156</v>
      </c>
      <c r="AD12" s="333">
        <f>AC12/AB12*100</f>
        <v>44.956772334293952</v>
      </c>
      <c r="AE12" s="334">
        <f>AC12-AB12</f>
        <v>-191</v>
      </c>
      <c r="AF12" s="349">
        <v>1956</v>
      </c>
      <c r="AG12" s="336">
        <v>10617</v>
      </c>
      <c r="AH12" s="336">
        <v>4483</v>
      </c>
      <c r="AI12" s="335">
        <f>AH12/AG12*100</f>
        <v>42.224733917302437</v>
      </c>
      <c r="AJ12" s="334">
        <f>AH12-AG12</f>
        <v>-6134</v>
      </c>
      <c r="AK12" s="338">
        <v>1093</v>
      </c>
      <c r="AL12" s="338">
        <v>987</v>
      </c>
      <c r="AM12" s="337">
        <f>ROUND(AL12/AK12*100,1)</f>
        <v>90.3</v>
      </c>
      <c r="AN12" s="338">
        <f>AL12-AK12</f>
        <v>-106</v>
      </c>
      <c r="AO12" s="339">
        <v>5640</v>
      </c>
      <c r="AP12" s="339">
        <v>4824</v>
      </c>
      <c r="AQ12" s="330">
        <f>ROUND(AP12/AO12*100,1)</f>
        <v>85.5</v>
      </c>
      <c r="AR12" s="332">
        <f>AP12-AO12</f>
        <v>-816</v>
      </c>
      <c r="AS12" s="331">
        <v>2372</v>
      </c>
      <c r="AT12" s="331">
        <v>1358</v>
      </c>
      <c r="AU12" s="330">
        <f>AT12/AS12*100</f>
        <v>57.251264755480605</v>
      </c>
      <c r="AV12" s="331">
        <f>AT12-AS12</f>
        <v>-1014</v>
      </c>
      <c r="AW12" s="332">
        <v>1770</v>
      </c>
      <c r="AX12" s="332">
        <v>1041</v>
      </c>
      <c r="AY12" s="330">
        <f>AX12/AW12*100</f>
        <v>58.813559322033903</v>
      </c>
      <c r="AZ12" s="332">
        <f>AX12-AW12</f>
        <v>-729</v>
      </c>
      <c r="BA12" s="332">
        <v>1325</v>
      </c>
      <c r="BB12" s="332">
        <v>652</v>
      </c>
      <c r="BC12" s="330">
        <f>BB12/BA12*100</f>
        <v>49.20754716981132</v>
      </c>
      <c r="BD12" s="332">
        <f>BB12-BA12</f>
        <v>-673</v>
      </c>
      <c r="BE12" s="332"/>
      <c r="BF12" s="332"/>
      <c r="BG12" s="332"/>
      <c r="BH12" s="332">
        <v>323</v>
      </c>
      <c r="BI12" s="332">
        <v>813</v>
      </c>
      <c r="BJ12" s="332">
        <v>720</v>
      </c>
      <c r="BK12" s="332">
        <v>93</v>
      </c>
      <c r="BL12" s="332">
        <v>9895.58</v>
      </c>
      <c r="BM12" s="332">
        <v>10413.39</v>
      </c>
      <c r="BN12" s="333">
        <f>BM12/BL12*100</f>
        <v>105.23274027394048</v>
      </c>
      <c r="BO12" s="332">
        <f>BM12-BL12</f>
        <v>517.80999999999949</v>
      </c>
      <c r="BP12" s="297">
        <f t="shared" si="0"/>
        <v>2</v>
      </c>
    </row>
    <row r="13" spans="1:68" s="279" customFormat="1" ht="30" customHeight="1" x14ac:dyDescent="0.25">
      <c r="A13" s="324" t="s">
        <v>259</v>
      </c>
      <c r="B13" s="325">
        <v>9169</v>
      </c>
      <c r="C13" s="325">
        <v>5882</v>
      </c>
      <c r="D13" s="326">
        <f>C13/B13*100</f>
        <v>64.15094339622641</v>
      </c>
      <c r="E13" s="327">
        <f>C13-B13</f>
        <v>-3287</v>
      </c>
      <c r="F13" s="327">
        <v>7936</v>
      </c>
      <c r="G13" s="327">
        <v>4364</v>
      </c>
      <c r="H13" s="328">
        <f>G13/F13*100</f>
        <v>54.989919354838712</v>
      </c>
      <c r="I13" s="327">
        <f>G13-F13</f>
        <v>-3572</v>
      </c>
      <c r="J13" s="327">
        <v>3036</v>
      </c>
      <c r="K13" s="327">
        <v>2247</v>
      </c>
      <c r="L13" s="328">
        <f>K13/J13*100</f>
        <v>74.011857707509876</v>
      </c>
      <c r="M13" s="327">
        <f>K13-J13</f>
        <v>-789</v>
      </c>
      <c r="N13" s="327">
        <v>2548</v>
      </c>
      <c r="O13" s="327">
        <v>1621</v>
      </c>
      <c r="P13" s="329">
        <f>O13/N13*100</f>
        <v>63.618524332810047</v>
      </c>
      <c r="Q13" s="327">
        <f>O13-N13</f>
        <v>-927</v>
      </c>
      <c r="R13" s="332">
        <v>549</v>
      </c>
      <c r="S13" s="332">
        <v>326</v>
      </c>
      <c r="T13" s="330">
        <f>S13/R13*100</f>
        <v>59.380692167577408</v>
      </c>
      <c r="U13" s="332">
        <f>S13-R13</f>
        <v>-223</v>
      </c>
      <c r="V13" s="332">
        <v>428</v>
      </c>
      <c r="W13" s="332">
        <v>193</v>
      </c>
      <c r="X13" s="330">
        <f>W13/V13*100</f>
        <v>45.093457943925237</v>
      </c>
      <c r="Y13" s="331">
        <f>W13-V13</f>
        <v>-235</v>
      </c>
      <c r="Z13" s="331">
        <v>13</v>
      </c>
      <c r="AA13" s="331">
        <v>403</v>
      </c>
      <c r="AB13" s="332">
        <v>370</v>
      </c>
      <c r="AC13" s="332">
        <v>430</v>
      </c>
      <c r="AD13" s="333">
        <f>AC13/AB13*100</f>
        <v>116.21621621621621</v>
      </c>
      <c r="AE13" s="334">
        <f>AC13-AB13</f>
        <v>60</v>
      </c>
      <c r="AF13" s="349">
        <v>1446</v>
      </c>
      <c r="AG13" s="336">
        <v>7466</v>
      </c>
      <c r="AH13" s="336">
        <v>3078</v>
      </c>
      <c r="AI13" s="335">
        <f>AH13/AG13*100</f>
        <v>41.226895258505223</v>
      </c>
      <c r="AJ13" s="334">
        <f>AH13-AG13</f>
        <v>-4388</v>
      </c>
      <c r="AK13" s="338">
        <v>822</v>
      </c>
      <c r="AL13" s="338">
        <v>664</v>
      </c>
      <c r="AM13" s="337">
        <f>ROUND(AL13/AK13*100,1)</f>
        <v>80.8</v>
      </c>
      <c r="AN13" s="338">
        <f>AL13-AK13</f>
        <v>-158</v>
      </c>
      <c r="AO13" s="339">
        <v>3233</v>
      </c>
      <c r="AP13" s="339">
        <v>2449</v>
      </c>
      <c r="AQ13" s="330">
        <f>ROUND(AP13/AO13*100,1)</f>
        <v>75.8</v>
      </c>
      <c r="AR13" s="332">
        <f>AP13-AO13</f>
        <v>-784</v>
      </c>
      <c r="AS13" s="331">
        <v>1662</v>
      </c>
      <c r="AT13" s="331">
        <v>1022</v>
      </c>
      <c r="AU13" s="330">
        <f>AT13/AS13*100</f>
        <v>61.492178098676298</v>
      </c>
      <c r="AV13" s="331">
        <f>AT13-AS13</f>
        <v>-640</v>
      </c>
      <c r="AW13" s="332">
        <v>1465</v>
      </c>
      <c r="AX13" s="332">
        <v>862</v>
      </c>
      <c r="AY13" s="330">
        <f>AX13/AW13*100</f>
        <v>58.839590443686006</v>
      </c>
      <c r="AZ13" s="332">
        <f>AX13-AW13</f>
        <v>-603</v>
      </c>
      <c r="BA13" s="332">
        <v>883</v>
      </c>
      <c r="BB13" s="332">
        <v>421</v>
      </c>
      <c r="BC13" s="330">
        <f>BB13/BA13*100</f>
        <v>47.67836919592299</v>
      </c>
      <c r="BD13" s="332">
        <f>BB13-BA13</f>
        <v>-462</v>
      </c>
      <c r="BE13" s="332"/>
      <c r="BF13" s="332"/>
      <c r="BG13" s="332"/>
      <c r="BH13" s="332">
        <v>72</v>
      </c>
      <c r="BI13" s="332">
        <v>195</v>
      </c>
      <c r="BJ13" s="332">
        <v>179</v>
      </c>
      <c r="BK13" s="332">
        <v>16</v>
      </c>
      <c r="BL13" s="332">
        <v>9133.73</v>
      </c>
      <c r="BM13" s="332">
        <v>9480.51</v>
      </c>
      <c r="BN13" s="333">
        <f>BM13/BL13*100</f>
        <v>103.79669642084887</v>
      </c>
      <c r="BO13" s="332">
        <f>BM13-BL13</f>
        <v>346.78000000000065</v>
      </c>
      <c r="BP13" s="297">
        <f t="shared" si="0"/>
        <v>5</v>
      </c>
    </row>
    <row r="14" spans="1:68" s="279" customFormat="1" ht="30" customHeight="1" x14ac:dyDescent="0.25">
      <c r="A14" s="324" t="s">
        <v>260</v>
      </c>
      <c r="B14" s="325">
        <v>10305</v>
      </c>
      <c r="C14" s="325">
        <v>5825</v>
      </c>
      <c r="D14" s="326">
        <f>C14/B14*100</f>
        <v>56.525958272683162</v>
      </c>
      <c r="E14" s="327">
        <f>C14-B14</f>
        <v>-4480</v>
      </c>
      <c r="F14" s="327">
        <v>8964</v>
      </c>
      <c r="G14" s="327">
        <v>4539</v>
      </c>
      <c r="H14" s="328">
        <f>G14/F14*100</f>
        <v>50.635876840696113</v>
      </c>
      <c r="I14" s="327">
        <f>G14-F14</f>
        <v>-4425</v>
      </c>
      <c r="J14" s="327">
        <v>3109</v>
      </c>
      <c r="K14" s="327">
        <v>2114</v>
      </c>
      <c r="L14" s="328">
        <f>K14/J14*100</f>
        <v>67.996140238018654</v>
      </c>
      <c r="M14" s="327">
        <f>K14-J14</f>
        <v>-995</v>
      </c>
      <c r="N14" s="327">
        <v>2768</v>
      </c>
      <c r="O14" s="327">
        <v>1324</v>
      </c>
      <c r="P14" s="329">
        <f>O14/N14*100</f>
        <v>47.832369942196536</v>
      </c>
      <c r="Q14" s="327">
        <f>O14-N14</f>
        <v>-1444</v>
      </c>
      <c r="R14" s="332">
        <v>821</v>
      </c>
      <c r="S14" s="332">
        <v>432</v>
      </c>
      <c r="T14" s="330">
        <f>S14/R14*100</f>
        <v>52.61875761266748</v>
      </c>
      <c r="U14" s="332">
        <f>S14-R14</f>
        <v>-389</v>
      </c>
      <c r="V14" s="332">
        <v>732</v>
      </c>
      <c r="W14" s="332">
        <v>363</v>
      </c>
      <c r="X14" s="330">
        <f>W14/V14*100</f>
        <v>49.590163934426229</v>
      </c>
      <c r="Y14" s="331">
        <f>W14-V14</f>
        <v>-369</v>
      </c>
      <c r="Z14" s="331">
        <v>4</v>
      </c>
      <c r="AA14" s="331">
        <v>158</v>
      </c>
      <c r="AB14" s="332">
        <v>1065</v>
      </c>
      <c r="AC14" s="332">
        <v>934</v>
      </c>
      <c r="AD14" s="333">
        <f>AC14/AB14*100</f>
        <v>87.699530516431921</v>
      </c>
      <c r="AE14" s="334">
        <f>AC14-AB14</f>
        <v>-131</v>
      </c>
      <c r="AF14" s="349">
        <v>3021</v>
      </c>
      <c r="AG14" s="336">
        <v>8234</v>
      </c>
      <c r="AH14" s="336">
        <v>3187</v>
      </c>
      <c r="AI14" s="335">
        <f>AH14/AG14*100</f>
        <v>38.705367986397867</v>
      </c>
      <c r="AJ14" s="334">
        <f>AH14-AG14</f>
        <v>-5047</v>
      </c>
      <c r="AK14" s="338">
        <v>763</v>
      </c>
      <c r="AL14" s="338">
        <v>623</v>
      </c>
      <c r="AM14" s="337">
        <f>ROUND(AL14/AK14*100,1)</f>
        <v>81.7</v>
      </c>
      <c r="AN14" s="338">
        <f>AL14-AK14</f>
        <v>-140</v>
      </c>
      <c r="AO14" s="332">
        <v>3240</v>
      </c>
      <c r="AP14" s="332">
        <v>2215</v>
      </c>
      <c r="AQ14" s="330">
        <f>ROUND(AP14/AO14*100,1)</f>
        <v>68.400000000000006</v>
      </c>
      <c r="AR14" s="332">
        <f>AP14-AO14</f>
        <v>-1025</v>
      </c>
      <c r="AS14" s="331">
        <v>1893</v>
      </c>
      <c r="AT14" s="331">
        <v>1114</v>
      </c>
      <c r="AU14" s="330">
        <f>AT14/AS14*100</f>
        <v>58.848388800845221</v>
      </c>
      <c r="AV14" s="331">
        <f>AT14-AS14</f>
        <v>-779</v>
      </c>
      <c r="AW14" s="332">
        <v>1748</v>
      </c>
      <c r="AX14" s="332">
        <v>999</v>
      </c>
      <c r="AY14" s="330">
        <f>AX14/AW14*100</f>
        <v>57.151029748283754</v>
      </c>
      <c r="AZ14" s="332">
        <f>AX14-AW14</f>
        <v>-749</v>
      </c>
      <c r="BA14" s="332">
        <v>855</v>
      </c>
      <c r="BB14" s="332">
        <v>494</v>
      </c>
      <c r="BC14" s="330">
        <f>BB14/BA14*100</f>
        <v>57.777777777777771</v>
      </c>
      <c r="BD14" s="332">
        <f>BB14-BA14</f>
        <v>-361</v>
      </c>
      <c r="BE14" s="332"/>
      <c r="BF14" s="332"/>
      <c r="BG14" s="332"/>
      <c r="BH14" s="332">
        <v>68</v>
      </c>
      <c r="BI14" s="332">
        <v>96</v>
      </c>
      <c r="BJ14" s="332">
        <v>86</v>
      </c>
      <c r="BK14" s="332">
        <v>10</v>
      </c>
      <c r="BL14" s="332">
        <v>7794.32</v>
      </c>
      <c r="BM14" s="332">
        <v>8817.76</v>
      </c>
      <c r="BN14" s="333">
        <f>BM14/BL14*100</f>
        <v>113.13058740210822</v>
      </c>
      <c r="BO14" s="332">
        <f>BM14-BL14</f>
        <v>1023.4400000000005</v>
      </c>
      <c r="BP14" s="297">
        <f t="shared" si="0"/>
        <v>12</v>
      </c>
    </row>
    <row r="15" spans="1:68" s="279" customFormat="1" ht="20.25" customHeight="1" x14ac:dyDescent="0.25">
      <c r="A15" s="295"/>
      <c r="B15" s="280"/>
      <c r="C15" s="280"/>
      <c r="D15" s="294"/>
      <c r="E15" s="292"/>
      <c r="F15" s="292"/>
      <c r="G15" s="292"/>
      <c r="H15" s="291"/>
      <c r="I15" s="292"/>
      <c r="J15" s="292"/>
      <c r="K15" s="292"/>
      <c r="L15" s="291"/>
      <c r="M15" s="292"/>
      <c r="N15" s="292"/>
      <c r="O15" s="292"/>
      <c r="P15" s="293"/>
      <c r="Q15" s="292"/>
      <c r="R15" s="282"/>
      <c r="S15" s="282"/>
      <c r="T15" s="284"/>
      <c r="U15" s="282"/>
      <c r="V15" s="282"/>
      <c r="W15" s="282"/>
      <c r="X15" s="284"/>
      <c r="Y15" s="285"/>
      <c r="Z15" s="285"/>
      <c r="AA15" s="285"/>
      <c r="AB15" s="282"/>
      <c r="AC15" s="282"/>
      <c r="AD15" s="283"/>
      <c r="AE15" s="288"/>
      <c r="AF15" s="288"/>
      <c r="AG15" s="290"/>
      <c r="AH15" s="290"/>
      <c r="AI15" s="289"/>
      <c r="AJ15" s="288"/>
      <c r="AK15" s="286"/>
      <c r="AL15" s="286"/>
      <c r="AM15" s="287"/>
      <c r="AN15" s="286"/>
      <c r="AO15" s="282"/>
      <c r="AP15" s="282"/>
      <c r="AQ15" s="284"/>
      <c r="AR15" s="282"/>
      <c r="AS15" s="285"/>
      <c r="AT15" s="285"/>
      <c r="AU15" s="284"/>
      <c r="AV15" s="285"/>
      <c r="AW15" s="282"/>
      <c r="AX15" s="282"/>
      <c r="AY15" s="284"/>
      <c r="AZ15" s="282"/>
      <c r="BA15" s="282"/>
      <c r="BB15" s="282"/>
      <c r="BC15" s="284"/>
      <c r="BD15" s="282"/>
      <c r="BE15" s="282"/>
      <c r="BF15" s="282"/>
      <c r="BG15" s="282"/>
      <c r="BH15" s="282"/>
      <c r="BI15" s="282"/>
      <c r="BJ15" s="283"/>
      <c r="BK15" s="282"/>
      <c r="BL15" s="282"/>
      <c r="BM15" s="282"/>
      <c r="BN15" s="283"/>
      <c r="BO15" s="282"/>
      <c r="BP15" s="281"/>
    </row>
    <row r="16" spans="1:68" s="278" customFormat="1" ht="24" customHeight="1" x14ac:dyDescent="0.2"/>
    <row r="17" s="278" customFormat="1" ht="27" customHeight="1" x14ac:dyDescent="0.2"/>
    <row r="18" s="278" customFormat="1" ht="27" customHeight="1" x14ac:dyDescent="0.2"/>
    <row r="19" s="278" customFormat="1" ht="27" customHeight="1" x14ac:dyDescent="0.2"/>
    <row r="20" s="278" customFormat="1" ht="27" customHeight="1" x14ac:dyDescent="0.2"/>
    <row r="21" s="278" customFormat="1" ht="27" customHeight="1" x14ac:dyDescent="0.2"/>
    <row r="22" s="278" customFormat="1" ht="27" customHeight="1" x14ac:dyDescent="0.2"/>
    <row r="23" s="278" customFormat="1" ht="27" customHeight="1" x14ac:dyDescent="0.2"/>
    <row r="24" s="278" customFormat="1" ht="27" customHeight="1" x14ac:dyDescent="0.2"/>
    <row r="25" s="278" customFormat="1" ht="27" customHeight="1" x14ac:dyDescent="0.2"/>
    <row r="26" s="278" customFormat="1" ht="27" customHeight="1" x14ac:dyDescent="0.2"/>
    <row r="27" s="278" customFormat="1" ht="27" customHeight="1" x14ac:dyDescent="0.2"/>
    <row r="28" s="278" customFormat="1" ht="27" customHeight="1" x14ac:dyDescent="0.2"/>
    <row r="29" s="278" customFormat="1" ht="27" customHeight="1" x14ac:dyDescent="0.2"/>
    <row r="30" s="278" customFormat="1" ht="27" customHeight="1" x14ac:dyDescent="0.2"/>
    <row r="31" s="278" customFormat="1" ht="27" customHeight="1" x14ac:dyDescent="0.2"/>
    <row r="32" s="278" customFormat="1" ht="27" customHeight="1" x14ac:dyDescent="0.2"/>
    <row r="33" s="278" customFormat="1" ht="27" customHeight="1" x14ac:dyDescent="0.2"/>
    <row r="34" s="278" customFormat="1" ht="27" customHeight="1" x14ac:dyDescent="0.2"/>
    <row r="35" s="278" customFormat="1" x14ac:dyDescent="0.2"/>
    <row r="36" s="278" customFormat="1" x14ac:dyDescent="0.2"/>
    <row r="37" s="278" customFormat="1" x14ac:dyDescent="0.2"/>
    <row r="38" s="278" customFormat="1" x14ac:dyDescent="0.2"/>
    <row r="39" s="278" customFormat="1" x14ac:dyDescent="0.2"/>
    <row r="40" s="278" customFormat="1" x14ac:dyDescent="0.2"/>
    <row r="41" s="278" customFormat="1" x14ac:dyDescent="0.2"/>
    <row r="42" s="278" customFormat="1" x14ac:dyDescent="0.2"/>
    <row r="43" s="278" customFormat="1" x14ac:dyDescent="0.2"/>
    <row r="44" s="278" customFormat="1" x14ac:dyDescent="0.2"/>
    <row r="45" s="278" customFormat="1" x14ac:dyDescent="0.2"/>
    <row r="46" s="278" customFormat="1" x14ac:dyDescent="0.2"/>
    <row r="47" s="278" customFormat="1" x14ac:dyDescent="0.2"/>
    <row r="48" s="278" customFormat="1" x14ac:dyDescent="0.2"/>
    <row r="49" s="278" customFormat="1" x14ac:dyDescent="0.2"/>
    <row r="50" s="278" customFormat="1" x14ac:dyDescent="0.2"/>
    <row r="51" s="278" customFormat="1" x14ac:dyDescent="0.2"/>
    <row r="52" s="278" customFormat="1" x14ac:dyDescent="0.2"/>
    <row r="53" s="278" customFormat="1" x14ac:dyDescent="0.2"/>
    <row r="54" s="278" customFormat="1" x14ac:dyDescent="0.2"/>
    <row r="55" s="278" customFormat="1" x14ac:dyDescent="0.2"/>
    <row r="56" s="278" customFormat="1" x14ac:dyDescent="0.2"/>
    <row r="57" s="278" customFormat="1" x14ac:dyDescent="0.2"/>
    <row r="58" s="278" customFormat="1" x14ac:dyDescent="0.2"/>
    <row r="59" s="278" customFormat="1" x14ac:dyDescent="0.2"/>
    <row r="60" s="278" customFormat="1" x14ac:dyDescent="0.2"/>
    <row r="61" s="278" customFormat="1" x14ac:dyDescent="0.2"/>
    <row r="62" s="278" customFormat="1" x14ac:dyDescent="0.2"/>
    <row r="63" s="278" customFormat="1" x14ac:dyDescent="0.2"/>
    <row r="64" s="278" customFormat="1" x14ac:dyDescent="0.2"/>
    <row r="65" s="278" customFormat="1" x14ac:dyDescent="0.2"/>
    <row r="66" s="278" customFormat="1" x14ac:dyDescent="0.2"/>
    <row r="67" s="278" customFormat="1" x14ac:dyDescent="0.2"/>
    <row r="68" s="278" customFormat="1" x14ac:dyDescent="0.2"/>
    <row r="69" s="278" customFormat="1" x14ac:dyDescent="0.2"/>
    <row r="70" s="278" customFormat="1" x14ac:dyDescent="0.2"/>
    <row r="71" s="278" customFormat="1" x14ac:dyDescent="0.2"/>
    <row r="72" s="278" customFormat="1" x14ac:dyDescent="0.2"/>
    <row r="73" s="278" customFormat="1" x14ac:dyDescent="0.2"/>
    <row r="74" s="278" customFormat="1" x14ac:dyDescent="0.2"/>
    <row r="75" s="278" customFormat="1" x14ac:dyDescent="0.2"/>
    <row r="76" s="278" customFormat="1" x14ac:dyDescent="0.2"/>
    <row r="77" s="278" customFormat="1" x14ac:dyDescent="0.2"/>
    <row r="78" s="278" customFormat="1" x14ac:dyDescent="0.2"/>
    <row r="79" s="278" customFormat="1" x14ac:dyDescent="0.2"/>
    <row r="80" s="278" customFormat="1" x14ac:dyDescent="0.2"/>
    <row r="81" s="278" customFormat="1" x14ac:dyDescent="0.2"/>
    <row r="82" s="278" customFormat="1" x14ac:dyDescent="0.2"/>
    <row r="83" s="278" customFormat="1" x14ac:dyDescent="0.2"/>
    <row r="84" s="278" customFormat="1" x14ac:dyDescent="0.2"/>
    <row r="85" s="278" customFormat="1" x14ac:dyDescent="0.2"/>
    <row r="86" s="278" customFormat="1" x14ac:dyDescent="0.2"/>
    <row r="87" s="278" customFormat="1" x14ac:dyDescent="0.2"/>
    <row r="88" s="278" customFormat="1" x14ac:dyDescent="0.2"/>
    <row r="89" s="278" customFormat="1" x14ac:dyDescent="0.2"/>
    <row r="90" s="278" customFormat="1" x14ac:dyDescent="0.2"/>
    <row r="91" s="278" customFormat="1" x14ac:dyDescent="0.2"/>
    <row r="92" s="278" customFormat="1" x14ac:dyDescent="0.2"/>
    <row r="93" s="278" customFormat="1" x14ac:dyDescent="0.2"/>
    <row r="94" s="278" customFormat="1" x14ac:dyDescent="0.2"/>
    <row r="95" s="278" customFormat="1" x14ac:dyDescent="0.2"/>
    <row r="96" s="278" customFormat="1" x14ac:dyDescent="0.2"/>
  </sheetData>
  <mergeCells count="76">
    <mergeCell ref="BI7:BK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G4:AJ6"/>
    <mergeCell ref="AD7:AE7"/>
    <mergeCell ref="AL7:AL8"/>
    <mergeCell ref="AK7:AK8"/>
    <mergeCell ref="BP4:BP6"/>
    <mergeCell ref="BL7:BL8"/>
    <mergeCell ref="BA4:BD6"/>
    <mergeCell ref="BG7:BG8"/>
    <mergeCell ref="BP7:BP8"/>
    <mergeCell ref="BA7:BA8"/>
    <mergeCell ref="BH7:BH8"/>
    <mergeCell ref="BN7:BO7"/>
    <mergeCell ref="BM7:BM8"/>
    <mergeCell ref="BF7:BF8"/>
    <mergeCell ref="BL4:BO6"/>
    <mergeCell ref="BE4:BG6"/>
    <mergeCell ref="BE7:BE8"/>
    <mergeCell ref="BB7:BB8"/>
    <mergeCell ref="BC7:BD7"/>
    <mergeCell ref="BJ5:BJ6"/>
    <mergeCell ref="AM7:AN7"/>
    <mergeCell ref="AA7:AA8"/>
    <mergeCell ref="AX7:AX8"/>
    <mergeCell ref="AY7:AZ7"/>
    <mergeCell ref="AO7:AP7"/>
    <mergeCell ref="AH7:AH8"/>
    <mergeCell ref="AQ7:AR7"/>
    <mergeCell ref="AW7:AW8"/>
    <mergeCell ref="AS7:AS8"/>
    <mergeCell ref="AT7:AT8"/>
    <mergeCell ref="AU7:AV7"/>
    <mergeCell ref="AI7:AJ7"/>
    <mergeCell ref="AF7:AF8"/>
    <mergeCell ref="A4:A8"/>
    <mergeCell ref="F4:I6"/>
    <mergeCell ref="J4:M6"/>
    <mergeCell ref="L7:M7"/>
    <mergeCell ref="F7:F8"/>
    <mergeCell ref="G7:G8"/>
    <mergeCell ref="H7:I7"/>
    <mergeCell ref="P7:Q7"/>
    <mergeCell ref="V7:V8"/>
    <mergeCell ref="AG7:AG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AF4:AF6"/>
    <mergeCell ref="BI4:BI6"/>
    <mergeCell ref="BJ4:BK4"/>
    <mergeCell ref="BK5:BK6"/>
    <mergeCell ref="AW4:AZ6"/>
    <mergeCell ref="AK4:AN6"/>
    <mergeCell ref="AO4:AR6"/>
    <mergeCell ref="AS4:AV6"/>
    <mergeCell ref="BH4:BH6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9" min="1" max="1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J23" sqref="J23"/>
    </sheetView>
  </sheetViews>
  <sheetFormatPr defaultColWidth="9.140625" defaultRowHeight="15.75" x14ac:dyDescent="0.25"/>
  <cols>
    <col min="1" max="1" width="3.140625" style="100" customWidth="1"/>
    <col min="2" max="2" width="64" style="113" customWidth="1"/>
    <col min="3" max="3" width="27.140625" style="113" customWidth="1"/>
    <col min="4" max="16384" width="9.140625" style="101"/>
  </cols>
  <sheetData>
    <row r="1" spans="1:5" ht="61.9" customHeight="1" x14ac:dyDescent="0.25">
      <c r="A1" s="372" t="s">
        <v>383</v>
      </c>
      <c r="B1" s="372"/>
      <c r="C1" s="372"/>
    </row>
    <row r="2" spans="1:5" ht="22.5" customHeight="1" x14ac:dyDescent="0.25">
      <c r="A2" s="372" t="s">
        <v>140</v>
      </c>
      <c r="B2" s="372"/>
      <c r="C2" s="372"/>
    </row>
    <row r="3" spans="1:5" ht="20.25" customHeight="1" x14ac:dyDescent="0.25">
      <c r="B3" s="372" t="s">
        <v>160</v>
      </c>
      <c r="C3" s="372"/>
    </row>
    <row r="4" spans="1:5" x14ac:dyDescent="0.25">
      <c r="C4" s="198" t="s">
        <v>134</v>
      </c>
    </row>
    <row r="5" spans="1:5" s="102" customFormat="1" ht="88.5" customHeight="1" x14ac:dyDescent="0.25">
      <c r="A5" s="178"/>
      <c r="B5" s="179" t="s">
        <v>86</v>
      </c>
      <c r="C5" s="180" t="s">
        <v>329</v>
      </c>
    </row>
    <row r="6" spans="1:5" ht="38.25" customHeight="1" x14ac:dyDescent="0.25">
      <c r="A6" s="103">
        <v>1</v>
      </c>
      <c r="B6" s="104" t="s">
        <v>165</v>
      </c>
      <c r="C6" s="129">
        <v>1131</v>
      </c>
      <c r="E6" s="125"/>
    </row>
    <row r="7" spans="1:5" ht="24.95" customHeight="1" x14ac:dyDescent="0.25">
      <c r="A7" s="103">
        <v>2</v>
      </c>
      <c r="B7" s="104" t="s">
        <v>166</v>
      </c>
      <c r="C7" s="129">
        <v>356</v>
      </c>
      <c r="E7" s="125"/>
    </row>
    <row r="8" spans="1:5" ht="36.75" customHeight="1" x14ac:dyDescent="0.25">
      <c r="A8" s="103">
        <v>3</v>
      </c>
      <c r="B8" s="104" t="s">
        <v>167</v>
      </c>
      <c r="C8" s="129">
        <v>352</v>
      </c>
      <c r="E8" s="125"/>
    </row>
    <row r="9" spans="1:5" s="107" customFormat="1" ht="24.95" customHeight="1" x14ac:dyDescent="0.25">
      <c r="A9" s="103">
        <v>4</v>
      </c>
      <c r="B9" s="104" t="s">
        <v>187</v>
      </c>
      <c r="C9" s="129">
        <v>294</v>
      </c>
      <c r="E9" s="125"/>
    </row>
    <row r="10" spans="1:5" s="107" customFormat="1" ht="24.95" customHeight="1" x14ac:dyDescent="0.25">
      <c r="A10" s="103">
        <v>5</v>
      </c>
      <c r="B10" s="104" t="s">
        <v>168</v>
      </c>
      <c r="C10" s="129">
        <v>262</v>
      </c>
      <c r="E10" s="125"/>
    </row>
    <row r="11" spans="1:5" s="107" customFormat="1" ht="24.95" customHeight="1" x14ac:dyDescent="0.25">
      <c r="A11" s="103">
        <v>6</v>
      </c>
      <c r="B11" s="104" t="s">
        <v>170</v>
      </c>
      <c r="C11" s="129">
        <v>203</v>
      </c>
      <c r="E11" s="125"/>
    </row>
    <row r="12" spans="1:5" s="107" customFormat="1" ht="24.95" customHeight="1" x14ac:dyDescent="0.25">
      <c r="A12" s="103">
        <v>7</v>
      </c>
      <c r="B12" s="104" t="s">
        <v>227</v>
      </c>
      <c r="C12" s="129">
        <v>159</v>
      </c>
      <c r="E12" s="125"/>
    </row>
    <row r="13" spans="1:5" s="107" customFormat="1" ht="24.95" customHeight="1" x14ac:dyDescent="0.25">
      <c r="A13" s="103">
        <v>8</v>
      </c>
      <c r="B13" s="104" t="s">
        <v>198</v>
      </c>
      <c r="C13" s="129">
        <v>144</v>
      </c>
      <c r="E13" s="125"/>
    </row>
    <row r="14" spans="1:5" s="107" customFormat="1" ht="24.95" customHeight="1" x14ac:dyDescent="0.25">
      <c r="A14" s="103">
        <v>9</v>
      </c>
      <c r="B14" s="104" t="s">
        <v>192</v>
      </c>
      <c r="C14" s="129">
        <v>141</v>
      </c>
      <c r="E14" s="125"/>
    </row>
    <row r="15" spans="1:5" s="107" customFormat="1" ht="24.95" customHeight="1" x14ac:dyDescent="0.25">
      <c r="A15" s="103">
        <v>10</v>
      </c>
      <c r="B15" s="104" t="s">
        <v>239</v>
      </c>
      <c r="C15" s="129">
        <v>138</v>
      </c>
      <c r="E15" s="125"/>
    </row>
    <row r="16" spans="1:5" s="107" customFormat="1" ht="24.95" customHeight="1" x14ac:dyDescent="0.25">
      <c r="A16" s="103">
        <v>11</v>
      </c>
      <c r="B16" s="104" t="s">
        <v>171</v>
      </c>
      <c r="C16" s="129">
        <v>119</v>
      </c>
      <c r="E16" s="125"/>
    </row>
    <row r="17" spans="1:5" s="107" customFormat="1" ht="24.95" customHeight="1" x14ac:dyDescent="0.25">
      <c r="A17" s="103">
        <v>12</v>
      </c>
      <c r="B17" s="104" t="s">
        <v>320</v>
      </c>
      <c r="C17" s="129">
        <v>113</v>
      </c>
      <c r="E17" s="125"/>
    </row>
    <row r="18" spans="1:5" s="107" customFormat="1" ht="37.5" customHeight="1" x14ac:dyDescent="0.25">
      <c r="A18" s="103">
        <v>13</v>
      </c>
      <c r="B18" s="104" t="s">
        <v>184</v>
      </c>
      <c r="C18" s="129">
        <v>105</v>
      </c>
      <c r="E18" s="125"/>
    </row>
    <row r="19" spans="1:5" s="107" customFormat="1" ht="24.95" customHeight="1" x14ac:dyDescent="0.25">
      <c r="A19" s="103">
        <v>14</v>
      </c>
      <c r="B19" s="104" t="s">
        <v>299</v>
      </c>
      <c r="C19" s="129">
        <v>103</v>
      </c>
      <c r="E19" s="125"/>
    </row>
    <row r="20" spans="1:5" s="107" customFormat="1" ht="24.95" customHeight="1" x14ac:dyDescent="0.25">
      <c r="A20" s="103">
        <v>15</v>
      </c>
      <c r="B20" s="104" t="s">
        <v>183</v>
      </c>
      <c r="C20" s="129">
        <v>101</v>
      </c>
      <c r="E20" s="125"/>
    </row>
    <row r="21" spans="1:5" s="107" customFormat="1" ht="36.75" customHeight="1" x14ac:dyDescent="0.25">
      <c r="A21" s="103">
        <v>16</v>
      </c>
      <c r="B21" s="104" t="s">
        <v>173</v>
      </c>
      <c r="C21" s="129">
        <v>94</v>
      </c>
      <c r="E21" s="125"/>
    </row>
    <row r="22" spans="1:5" s="107" customFormat="1" ht="24.95" customHeight="1" x14ac:dyDescent="0.25">
      <c r="A22" s="103">
        <v>17</v>
      </c>
      <c r="B22" s="104" t="s">
        <v>225</v>
      </c>
      <c r="C22" s="129">
        <v>92</v>
      </c>
      <c r="E22" s="125"/>
    </row>
    <row r="23" spans="1:5" s="107" customFormat="1" ht="24.95" customHeight="1" x14ac:dyDescent="0.25">
      <c r="A23" s="103">
        <v>18</v>
      </c>
      <c r="B23" s="104" t="s">
        <v>217</v>
      </c>
      <c r="C23" s="129">
        <v>82</v>
      </c>
      <c r="E23" s="125"/>
    </row>
    <row r="24" spans="1:5" s="107" customFormat="1" ht="24.95" customHeight="1" x14ac:dyDescent="0.25">
      <c r="A24" s="103">
        <v>19</v>
      </c>
      <c r="B24" s="104" t="s">
        <v>169</v>
      </c>
      <c r="C24" s="129">
        <v>80</v>
      </c>
      <c r="E24" s="125"/>
    </row>
    <row r="25" spans="1:5" s="107" customFormat="1" ht="24.95" customHeight="1" x14ac:dyDescent="0.25">
      <c r="A25" s="103">
        <v>20</v>
      </c>
      <c r="B25" s="104" t="s">
        <v>193</v>
      </c>
      <c r="C25" s="129">
        <v>78</v>
      </c>
      <c r="E25" s="125"/>
    </row>
    <row r="26" spans="1:5" x14ac:dyDescent="0.25">
      <c r="C26" s="223"/>
      <c r="E26" s="125"/>
    </row>
    <row r="27" spans="1:5" x14ac:dyDescent="0.25">
      <c r="C27" s="223"/>
      <c r="E27" s="125"/>
    </row>
    <row r="28" spans="1:5" x14ac:dyDescent="0.25">
      <c r="C28" s="223"/>
      <c r="E28" s="125"/>
    </row>
    <row r="29" spans="1:5" x14ac:dyDescent="0.25">
      <c r="C29" s="223"/>
    </row>
    <row r="30" spans="1:5" x14ac:dyDescent="0.25">
      <c r="C30" s="223"/>
    </row>
    <row r="31" spans="1:5" x14ac:dyDescent="0.25">
      <c r="C31" s="223"/>
    </row>
    <row r="32" spans="1:5" x14ac:dyDescent="0.25">
      <c r="C32" s="223"/>
    </row>
    <row r="33" spans="3:3" x14ac:dyDescent="0.25">
      <c r="C33" s="223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M21" sqref="M21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4.42578125" style="113" customWidth="1"/>
    <col min="4" max="4" width="22.140625" style="101" customWidth="1"/>
    <col min="5" max="16384" width="9.140625" style="101"/>
  </cols>
  <sheetData>
    <row r="1" spans="1:6" ht="62.45" customHeight="1" x14ac:dyDescent="0.25">
      <c r="A1" s="372" t="s">
        <v>384</v>
      </c>
      <c r="B1" s="372"/>
      <c r="C1" s="372"/>
      <c r="D1" s="372"/>
    </row>
    <row r="2" spans="1:6" ht="20.25" customHeight="1" x14ac:dyDescent="0.25">
      <c r="A2" s="372" t="s">
        <v>140</v>
      </c>
      <c r="B2" s="372"/>
      <c r="C2" s="372"/>
      <c r="D2" s="372"/>
    </row>
    <row r="3" spans="1:6" ht="20.25" customHeight="1" x14ac:dyDescent="0.25">
      <c r="B3" s="372" t="s">
        <v>160</v>
      </c>
      <c r="C3" s="372"/>
      <c r="D3" s="372"/>
    </row>
    <row r="4" spans="1:6" ht="9.75" customHeight="1" x14ac:dyDescent="0.25"/>
    <row r="5" spans="1:6" s="102" customFormat="1" ht="87.75" customHeight="1" x14ac:dyDescent="0.25">
      <c r="A5" s="178"/>
      <c r="B5" s="179" t="s">
        <v>86</v>
      </c>
      <c r="C5" s="180" t="s">
        <v>330</v>
      </c>
      <c r="D5" s="181" t="s">
        <v>331</v>
      </c>
    </row>
    <row r="6" spans="1:6" ht="31.5" x14ac:dyDescent="0.25">
      <c r="A6" s="103">
        <v>1</v>
      </c>
      <c r="B6" s="104" t="s">
        <v>165</v>
      </c>
      <c r="C6" s="129">
        <v>717</v>
      </c>
      <c r="D6" s="224">
        <v>63.395225464190986</v>
      </c>
      <c r="F6" s="125"/>
    </row>
    <row r="7" spans="1:6" ht="47.25" x14ac:dyDescent="0.25">
      <c r="A7" s="103">
        <v>2</v>
      </c>
      <c r="B7" s="104" t="s">
        <v>167</v>
      </c>
      <c r="C7" s="129">
        <v>329</v>
      </c>
      <c r="D7" s="224">
        <v>93.465909090909093</v>
      </c>
      <c r="F7" s="125"/>
    </row>
    <row r="8" spans="1:6" ht="24.95" customHeight="1" x14ac:dyDescent="0.25">
      <c r="A8" s="103">
        <v>3</v>
      </c>
      <c r="B8" s="104" t="s">
        <v>166</v>
      </c>
      <c r="C8" s="129">
        <v>263</v>
      </c>
      <c r="D8" s="224">
        <v>73.876404494382015</v>
      </c>
      <c r="F8" s="125"/>
    </row>
    <row r="9" spans="1:6" s="107" customFormat="1" ht="24.95" customHeight="1" x14ac:dyDescent="0.25">
      <c r="A9" s="103">
        <v>4</v>
      </c>
      <c r="B9" s="104" t="s">
        <v>187</v>
      </c>
      <c r="C9" s="129">
        <v>258</v>
      </c>
      <c r="D9" s="224">
        <v>87.755102040816325</v>
      </c>
      <c r="F9" s="125"/>
    </row>
    <row r="10" spans="1:6" s="107" customFormat="1" ht="24.95" customHeight="1" x14ac:dyDescent="0.25">
      <c r="A10" s="103">
        <v>5</v>
      </c>
      <c r="B10" s="104" t="s">
        <v>168</v>
      </c>
      <c r="C10" s="129">
        <v>212</v>
      </c>
      <c r="D10" s="224">
        <v>80.916030534351151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193</v>
      </c>
      <c r="D11" s="224">
        <v>95.073891625615758</v>
      </c>
      <c r="F11" s="125"/>
    </row>
    <row r="12" spans="1:6" s="107" customFormat="1" ht="33.75" customHeight="1" x14ac:dyDescent="0.25">
      <c r="A12" s="103">
        <v>7</v>
      </c>
      <c r="B12" s="104" t="s">
        <v>171</v>
      </c>
      <c r="C12" s="129">
        <v>114</v>
      </c>
      <c r="D12" s="224">
        <v>95.798319327731093</v>
      </c>
      <c r="F12" s="125"/>
    </row>
    <row r="13" spans="1:6" s="107" customFormat="1" ht="24.95" customHeight="1" x14ac:dyDescent="0.25">
      <c r="A13" s="103">
        <v>8</v>
      </c>
      <c r="B13" s="104" t="s">
        <v>320</v>
      </c>
      <c r="C13" s="129">
        <v>109</v>
      </c>
      <c r="D13" s="224">
        <v>96.460176991150433</v>
      </c>
      <c r="F13" s="125"/>
    </row>
    <row r="14" spans="1:6" s="107" customFormat="1" ht="24.95" customHeight="1" x14ac:dyDescent="0.25">
      <c r="A14" s="103">
        <v>9</v>
      </c>
      <c r="B14" s="104" t="s">
        <v>227</v>
      </c>
      <c r="C14" s="129">
        <v>99</v>
      </c>
      <c r="D14" s="224">
        <v>62.264150943396224</v>
      </c>
      <c r="F14" s="125"/>
    </row>
    <row r="15" spans="1:6" s="107" customFormat="1" ht="31.5" x14ac:dyDescent="0.25">
      <c r="A15" s="103">
        <v>10</v>
      </c>
      <c r="B15" s="104" t="s">
        <v>184</v>
      </c>
      <c r="C15" s="129">
        <v>99</v>
      </c>
      <c r="D15" s="224">
        <v>94.285714285714278</v>
      </c>
      <c r="F15" s="125"/>
    </row>
    <row r="16" spans="1:6" s="107" customFormat="1" ht="35.25" customHeight="1" x14ac:dyDescent="0.25">
      <c r="A16" s="103">
        <v>11</v>
      </c>
      <c r="B16" s="104" t="s">
        <v>198</v>
      </c>
      <c r="C16" s="129">
        <v>98</v>
      </c>
      <c r="D16" s="224">
        <v>68.055555555555557</v>
      </c>
      <c r="F16" s="125"/>
    </row>
    <row r="17" spans="1:6" s="107" customFormat="1" ht="24.95" customHeight="1" x14ac:dyDescent="0.25">
      <c r="A17" s="103">
        <v>12</v>
      </c>
      <c r="B17" s="104" t="s">
        <v>299</v>
      </c>
      <c r="C17" s="129">
        <v>93</v>
      </c>
      <c r="D17" s="224">
        <v>90.291262135922338</v>
      </c>
      <c r="F17" s="125"/>
    </row>
    <row r="18" spans="1:6" s="107" customFormat="1" ht="35.25" customHeight="1" x14ac:dyDescent="0.25">
      <c r="A18" s="103">
        <v>13</v>
      </c>
      <c r="B18" s="104" t="s">
        <v>239</v>
      </c>
      <c r="C18" s="129">
        <v>84</v>
      </c>
      <c r="D18" s="224">
        <v>60.869565217391312</v>
      </c>
      <c r="F18" s="125"/>
    </row>
    <row r="19" spans="1:6" s="107" customFormat="1" ht="24.95" customHeight="1" x14ac:dyDescent="0.25">
      <c r="A19" s="103">
        <v>14</v>
      </c>
      <c r="B19" s="104" t="s">
        <v>183</v>
      </c>
      <c r="C19" s="129">
        <v>80</v>
      </c>
      <c r="D19" s="224">
        <v>79.207920792079207</v>
      </c>
      <c r="F19" s="125"/>
    </row>
    <row r="20" spans="1:6" s="107" customFormat="1" ht="24.95" customHeight="1" x14ac:dyDescent="0.25">
      <c r="A20" s="103">
        <v>15</v>
      </c>
      <c r="B20" s="104" t="s">
        <v>192</v>
      </c>
      <c r="C20" s="129">
        <v>73</v>
      </c>
      <c r="D20" s="224">
        <v>51.773049645390067</v>
      </c>
      <c r="F20" s="125"/>
    </row>
    <row r="21" spans="1:6" s="107" customFormat="1" ht="24.95" customHeight="1" x14ac:dyDescent="0.25">
      <c r="A21" s="103">
        <v>16</v>
      </c>
      <c r="B21" s="104" t="s">
        <v>217</v>
      </c>
      <c r="C21" s="129">
        <v>69</v>
      </c>
      <c r="D21" s="224">
        <v>84.146341463414629</v>
      </c>
      <c r="F21" s="125"/>
    </row>
    <row r="22" spans="1:6" s="107" customFormat="1" ht="24.95" customHeight="1" x14ac:dyDescent="0.25">
      <c r="A22" s="103">
        <v>17</v>
      </c>
      <c r="B22" s="104" t="s">
        <v>225</v>
      </c>
      <c r="C22" s="129">
        <v>65</v>
      </c>
      <c r="D22" s="224">
        <v>70.652173913043484</v>
      </c>
      <c r="F22" s="125"/>
    </row>
    <row r="23" spans="1:6" s="107" customFormat="1" ht="48" customHeight="1" x14ac:dyDescent="0.25">
      <c r="A23" s="103">
        <v>18</v>
      </c>
      <c r="B23" s="104" t="s">
        <v>173</v>
      </c>
      <c r="C23" s="129">
        <v>65</v>
      </c>
      <c r="D23" s="224">
        <v>69.148936170212778</v>
      </c>
      <c r="F23" s="125"/>
    </row>
    <row r="24" spans="1:6" s="107" customFormat="1" ht="24.95" customHeight="1" x14ac:dyDescent="0.25">
      <c r="A24" s="103">
        <v>19</v>
      </c>
      <c r="B24" s="104" t="s">
        <v>177</v>
      </c>
      <c r="C24" s="129">
        <v>64</v>
      </c>
      <c r="D24" s="224">
        <v>92.753623188405797</v>
      </c>
      <c r="F24" s="125"/>
    </row>
    <row r="25" spans="1:6" s="107" customFormat="1" ht="24.95" customHeight="1" x14ac:dyDescent="0.25">
      <c r="A25" s="103">
        <v>20</v>
      </c>
      <c r="B25" s="104" t="s">
        <v>361</v>
      </c>
      <c r="C25" s="129">
        <v>59</v>
      </c>
      <c r="D25" s="224">
        <v>90.769230769230774</v>
      </c>
      <c r="F2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topLeftCell="A4" zoomScaleNormal="100" zoomScaleSheetLayoutView="90" workbookViewId="0">
      <selection activeCell="C18" sqref="C18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5.85546875" style="113" customWidth="1"/>
    <col min="4" max="4" width="22.140625" style="101" customWidth="1"/>
    <col min="5" max="6" width="9.140625" style="101"/>
    <col min="7" max="7" width="38.140625" style="101" customWidth="1"/>
    <col min="8" max="16384" width="9.140625" style="101"/>
  </cols>
  <sheetData>
    <row r="1" spans="1:6" ht="64.150000000000006" customHeight="1" x14ac:dyDescent="0.25">
      <c r="A1" s="372" t="s">
        <v>385</v>
      </c>
      <c r="B1" s="372"/>
      <c r="C1" s="372"/>
      <c r="D1" s="372"/>
    </row>
    <row r="2" spans="1:6" ht="18" customHeight="1" x14ac:dyDescent="0.25">
      <c r="A2" s="372" t="s">
        <v>140</v>
      </c>
      <c r="B2" s="372"/>
      <c r="C2" s="372"/>
      <c r="D2" s="372"/>
    </row>
    <row r="3" spans="1:6" ht="20.25" customHeight="1" x14ac:dyDescent="0.25">
      <c r="B3" s="372" t="s">
        <v>160</v>
      </c>
      <c r="C3" s="372"/>
      <c r="D3" s="372"/>
    </row>
    <row r="5" spans="1:6" s="102" customFormat="1" ht="84" customHeight="1" x14ac:dyDescent="0.25">
      <c r="A5" s="178"/>
      <c r="B5" s="179" t="s">
        <v>86</v>
      </c>
      <c r="C5" s="180" t="s">
        <v>332</v>
      </c>
      <c r="D5" s="181" t="s">
        <v>331</v>
      </c>
    </row>
    <row r="6" spans="1:6" ht="31.5" x14ac:dyDescent="0.25">
      <c r="A6" s="103">
        <v>1</v>
      </c>
      <c r="B6" s="104" t="s">
        <v>165</v>
      </c>
      <c r="C6" s="228">
        <v>414</v>
      </c>
      <c r="D6" s="245">
        <v>36.604774535809021</v>
      </c>
      <c r="F6" s="125"/>
    </row>
    <row r="7" spans="1:6" ht="20.100000000000001" customHeight="1" x14ac:dyDescent="0.25">
      <c r="A7" s="103">
        <v>2</v>
      </c>
      <c r="B7" s="104" t="s">
        <v>166</v>
      </c>
      <c r="C7" s="228">
        <v>93</v>
      </c>
      <c r="D7" s="224">
        <v>26.123595505617981</v>
      </c>
      <c r="F7" s="125"/>
    </row>
    <row r="8" spans="1:6" ht="20.100000000000001" customHeight="1" x14ac:dyDescent="0.25">
      <c r="A8" s="103">
        <v>3</v>
      </c>
      <c r="B8" s="104" t="s">
        <v>192</v>
      </c>
      <c r="C8" s="228">
        <v>68</v>
      </c>
      <c r="D8" s="224">
        <v>48.226950354609926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228">
        <v>61</v>
      </c>
      <c r="D9" s="224">
        <v>81.333333333333329</v>
      </c>
      <c r="F9" s="125"/>
    </row>
    <row r="10" spans="1:6" s="107" customFormat="1" ht="20.100000000000001" customHeight="1" x14ac:dyDescent="0.25">
      <c r="A10" s="103">
        <v>5</v>
      </c>
      <c r="B10" s="104" t="s">
        <v>227</v>
      </c>
      <c r="C10" s="228">
        <v>60</v>
      </c>
      <c r="D10" s="224">
        <v>37.735849056603776</v>
      </c>
      <c r="F10" s="125"/>
    </row>
    <row r="11" spans="1:6" s="107" customFormat="1" ht="20.100000000000001" customHeight="1" x14ac:dyDescent="0.25">
      <c r="A11" s="103">
        <v>6</v>
      </c>
      <c r="B11" s="104" t="s">
        <v>239</v>
      </c>
      <c r="C11" s="228">
        <v>54</v>
      </c>
      <c r="D11" s="224">
        <v>39.130434782608695</v>
      </c>
      <c r="F11" s="125"/>
    </row>
    <row r="12" spans="1:6" s="107" customFormat="1" ht="20.100000000000001" customHeight="1" x14ac:dyDescent="0.25">
      <c r="A12" s="103">
        <v>7</v>
      </c>
      <c r="B12" s="104" t="s">
        <v>247</v>
      </c>
      <c r="C12" s="228">
        <v>51</v>
      </c>
      <c r="D12" s="224">
        <v>70.833333333333343</v>
      </c>
      <c r="F12" s="125"/>
    </row>
    <row r="13" spans="1:6" s="107" customFormat="1" ht="20.100000000000001" customHeight="1" x14ac:dyDescent="0.25">
      <c r="A13" s="103">
        <v>8</v>
      </c>
      <c r="B13" s="104" t="s">
        <v>168</v>
      </c>
      <c r="C13" s="228">
        <v>50</v>
      </c>
      <c r="D13" s="224">
        <v>19.083969465648856</v>
      </c>
      <c r="F13" s="125"/>
    </row>
    <row r="14" spans="1:6" s="107" customFormat="1" ht="33.75" customHeight="1" x14ac:dyDescent="0.25">
      <c r="A14" s="103">
        <v>9</v>
      </c>
      <c r="B14" s="104" t="s">
        <v>198</v>
      </c>
      <c r="C14" s="228">
        <v>46</v>
      </c>
      <c r="D14" s="224">
        <v>31.944444444444443</v>
      </c>
      <c r="F14" s="125"/>
    </row>
    <row r="15" spans="1:6" s="107" customFormat="1" ht="20.100000000000001" customHeight="1" x14ac:dyDescent="0.25">
      <c r="A15" s="103">
        <v>10</v>
      </c>
      <c r="B15" s="104" t="s">
        <v>169</v>
      </c>
      <c r="C15" s="228">
        <v>45</v>
      </c>
      <c r="D15" s="224">
        <v>56.25</v>
      </c>
      <c r="F15" s="125"/>
    </row>
    <row r="16" spans="1:6" s="107" customFormat="1" ht="20.100000000000001" customHeight="1" x14ac:dyDescent="0.25">
      <c r="A16" s="103">
        <v>11</v>
      </c>
      <c r="B16" s="104" t="s">
        <v>187</v>
      </c>
      <c r="C16" s="228">
        <v>36</v>
      </c>
      <c r="D16" s="224">
        <v>12.244897959183673</v>
      </c>
      <c r="F16" s="125"/>
    </row>
    <row r="17" spans="1:6" s="107" customFormat="1" ht="20.100000000000001" customHeight="1" x14ac:dyDescent="0.25">
      <c r="A17" s="103">
        <v>12</v>
      </c>
      <c r="B17" s="104" t="s">
        <v>193</v>
      </c>
      <c r="C17" s="228">
        <v>30</v>
      </c>
      <c r="D17" s="224">
        <v>38.461538461538467</v>
      </c>
      <c r="F17" s="125"/>
    </row>
    <row r="18" spans="1:6" s="107" customFormat="1" ht="52.5" customHeight="1" x14ac:dyDescent="0.25">
      <c r="A18" s="103">
        <v>13</v>
      </c>
      <c r="B18" s="104" t="s">
        <v>173</v>
      </c>
      <c r="C18" s="228">
        <v>29</v>
      </c>
      <c r="D18" s="224">
        <v>30.851063829787233</v>
      </c>
      <c r="F18" s="125"/>
    </row>
    <row r="19" spans="1:6" s="107" customFormat="1" ht="20.100000000000001" customHeight="1" x14ac:dyDescent="0.25">
      <c r="A19" s="103">
        <v>14</v>
      </c>
      <c r="B19" s="104" t="s">
        <v>244</v>
      </c>
      <c r="C19" s="228">
        <v>28</v>
      </c>
      <c r="D19" s="224">
        <v>56.000000000000007</v>
      </c>
      <c r="F19" s="125"/>
    </row>
    <row r="20" spans="1:6" s="107" customFormat="1" ht="20.100000000000001" customHeight="1" x14ac:dyDescent="0.25">
      <c r="A20" s="103">
        <v>15</v>
      </c>
      <c r="B20" s="104" t="s">
        <v>225</v>
      </c>
      <c r="C20" s="228">
        <v>27</v>
      </c>
      <c r="D20" s="224">
        <v>29.347826086956523</v>
      </c>
      <c r="F20" s="125"/>
    </row>
    <row r="21" spans="1:6" ht="20.100000000000001" customHeight="1" x14ac:dyDescent="0.25">
      <c r="A21" s="103">
        <v>16</v>
      </c>
      <c r="B21" s="112" t="s">
        <v>179</v>
      </c>
      <c r="C21" s="230">
        <v>25</v>
      </c>
      <c r="D21" s="229">
        <v>37.313432835820898</v>
      </c>
    </row>
    <row r="22" spans="1:6" ht="20.100000000000001" customHeight="1" x14ac:dyDescent="0.25">
      <c r="A22" s="103">
        <v>17</v>
      </c>
      <c r="B22" s="112" t="s">
        <v>300</v>
      </c>
      <c r="C22" s="230">
        <v>25</v>
      </c>
      <c r="D22" s="229">
        <v>35.714285714285715</v>
      </c>
    </row>
    <row r="23" spans="1:6" ht="20.100000000000001" customHeight="1" x14ac:dyDescent="0.25">
      <c r="A23" s="103">
        <v>18</v>
      </c>
      <c r="B23" s="112" t="s">
        <v>167</v>
      </c>
      <c r="C23" s="230">
        <v>23</v>
      </c>
      <c r="D23" s="229">
        <v>6.5340909090909092</v>
      </c>
    </row>
    <row r="24" spans="1:6" ht="20.100000000000001" customHeight="1" x14ac:dyDescent="0.25">
      <c r="A24" s="103">
        <v>19</v>
      </c>
      <c r="B24" s="112" t="s">
        <v>183</v>
      </c>
      <c r="C24" s="230">
        <v>21</v>
      </c>
      <c r="D24" s="229">
        <v>20.792079207920793</v>
      </c>
    </row>
    <row r="25" spans="1:6" ht="20.100000000000001" customHeight="1" x14ac:dyDescent="0.25">
      <c r="A25" s="103">
        <v>20</v>
      </c>
      <c r="B25" s="112" t="s">
        <v>185</v>
      </c>
      <c r="C25" s="230">
        <v>21</v>
      </c>
      <c r="D25" s="229">
        <v>47.727272727272727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L22" sqref="L22"/>
    </sheetView>
  </sheetViews>
  <sheetFormatPr defaultRowHeight="15.75" x14ac:dyDescent="0.25"/>
  <cols>
    <col min="1" max="1" width="4.28515625" style="168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372" t="s">
        <v>333</v>
      </c>
      <c r="B1" s="372"/>
      <c r="C1" s="372"/>
    </row>
    <row r="2" spans="1:3" s="115" customFormat="1" ht="20.25" x14ac:dyDescent="0.3">
      <c r="A2" s="372" t="s">
        <v>373</v>
      </c>
      <c r="B2" s="372"/>
      <c r="C2" s="372"/>
    </row>
    <row r="3" spans="1:3" s="115" customFormat="1" ht="22.5" customHeight="1" x14ac:dyDescent="0.3">
      <c r="A3" s="372" t="s">
        <v>140</v>
      </c>
      <c r="B3" s="372"/>
      <c r="C3" s="372"/>
    </row>
    <row r="4" spans="1:3" s="163" customFormat="1" ht="20.25" x14ac:dyDescent="0.3">
      <c r="A4" s="474" t="s">
        <v>160</v>
      </c>
      <c r="B4" s="474"/>
      <c r="C4" s="474"/>
    </row>
    <row r="5" spans="1:3" s="117" customFormat="1" ht="8.4499999999999993" customHeight="1" x14ac:dyDescent="0.2">
      <c r="A5" s="164"/>
      <c r="B5" s="165"/>
      <c r="C5" s="116"/>
    </row>
    <row r="6" spans="1:3" ht="13.15" customHeight="1" x14ac:dyDescent="0.25">
      <c r="A6" s="371" t="s">
        <v>91</v>
      </c>
      <c r="B6" s="376" t="s">
        <v>86</v>
      </c>
      <c r="C6" s="377" t="s">
        <v>334</v>
      </c>
    </row>
    <row r="7" spans="1:3" ht="13.15" customHeight="1" x14ac:dyDescent="0.25">
      <c r="A7" s="371"/>
      <c r="B7" s="376"/>
      <c r="C7" s="377"/>
    </row>
    <row r="8" spans="1:3" ht="27" customHeight="1" x14ac:dyDescent="0.25">
      <c r="A8" s="371"/>
      <c r="B8" s="376"/>
      <c r="C8" s="377"/>
    </row>
    <row r="9" spans="1:3" x14ac:dyDescent="0.25">
      <c r="A9" s="158" t="s">
        <v>10</v>
      </c>
      <c r="B9" s="157" t="s">
        <v>137</v>
      </c>
      <c r="C9" s="158">
        <v>1</v>
      </c>
    </row>
    <row r="10" spans="1:3" s="107" customFormat="1" ht="20.100000000000001" customHeight="1" x14ac:dyDescent="0.25">
      <c r="A10" s="158">
        <v>1</v>
      </c>
      <c r="B10" s="166" t="s">
        <v>93</v>
      </c>
      <c r="C10" s="159">
        <v>439</v>
      </c>
    </row>
    <row r="11" spans="1:3" s="107" customFormat="1" ht="20.100000000000001" customHeight="1" x14ac:dyDescent="0.25">
      <c r="A11" s="158">
        <v>2</v>
      </c>
      <c r="B11" s="166" t="s">
        <v>94</v>
      </c>
      <c r="C11" s="159">
        <v>401</v>
      </c>
    </row>
    <row r="12" spans="1:3" s="107" customFormat="1" ht="21.75" customHeight="1" x14ac:dyDescent="0.25">
      <c r="A12" s="158">
        <v>3</v>
      </c>
      <c r="B12" s="166" t="s">
        <v>97</v>
      </c>
      <c r="C12" s="159">
        <v>229</v>
      </c>
    </row>
    <row r="13" spans="1:3" s="107" customFormat="1" ht="18.75" customHeight="1" x14ac:dyDescent="0.25">
      <c r="A13" s="158">
        <v>4</v>
      </c>
      <c r="B13" s="166" t="s">
        <v>96</v>
      </c>
      <c r="C13" s="159">
        <v>224</v>
      </c>
    </row>
    <row r="14" spans="1:3" s="107" customFormat="1" ht="18.75" customHeight="1" x14ac:dyDescent="0.25">
      <c r="A14" s="158">
        <v>5</v>
      </c>
      <c r="B14" s="166" t="s">
        <v>92</v>
      </c>
      <c r="C14" s="159">
        <v>209</v>
      </c>
    </row>
    <row r="15" spans="1:3" s="107" customFormat="1" ht="32.25" customHeight="1" x14ac:dyDescent="0.25">
      <c r="A15" s="158">
        <v>6</v>
      </c>
      <c r="B15" s="166" t="s">
        <v>272</v>
      </c>
      <c r="C15" s="159">
        <v>195</v>
      </c>
    </row>
    <row r="16" spans="1:3" s="107" customFormat="1" ht="20.100000000000001" customHeight="1" x14ac:dyDescent="0.25">
      <c r="A16" s="158">
        <v>7</v>
      </c>
      <c r="B16" s="166" t="s">
        <v>221</v>
      </c>
      <c r="C16" s="159">
        <v>194</v>
      </c>
    </row>
    <row r="17" spans="1:3" s="107" customFormat="1" ht="19.5" customHeight="1" x14ac:dyDescent="0.25">
      <c r="A17" s="158">
        <v>8</v>
      </c>
      <c r="B17" s="167" t="s">
        <v>95</v>
      </c>
      <c r="C17" s="159">
        <v>191</v>
      </c>
    </row>
    <row r="18" spans="1:3" s="107" customFormat="1" ht="16.5" customHeight="1" x14ac:dyDescent="0.25">
      <c r="A18" s="158">
        <v>9</v>
      </c>
      <c r="B18" s="166" t="s">
        <v>98</v>
      </c>
      <c r="C18" s="159">
        <v>170</v>
      </c>
    </row>
    <row r="19" spans="1:3" s="107" customFormat="1" ht="20.100000000000001" customHeight="1" x14ac:dyDescent="0.25">
      <c r="A19" s="158">
        <v>10</v>
      </c>
      <c r="B19" s="166" t="s">
        <v>114</v>
      </c>
      <c r="C19" s="159">
        <v>151</v>
      </c>
    </row>
    <row r="20" spans="1:3" s="107" customFormat="1" ht="20.100000000000001" customHeight="1" x14ac:dyDescent="0.25">
      <c r="A20" s="158">
        <v>11</v>
      </c>
      <c r="B20" s="166" t="s">
        <v>99</v>
      </c>
      <c r="C20" s="159">
        <v>141</v>
      </c>
    </row>
    <row r="21" spans="1:3" s="107" customFormat="1" ht="20.100000000000001" customHeight="1" x14ac:dyDescent="0.25">
      <c r="A21" s="158">
        <v>12</v>
      </c>
      <c r="B21" s="166" t="s">
        <v>106</v>
      </c>
      <c r="C21" s="159">
        <v>137</v>
      </c>
    </row>
    <row r="22" spans="1:3" s="107" customFormat="1" ht="24.75" customHeight="1" x14ac:dyDescent="0.25">
      <c r="A22" s="158">
        <v>13</v>
      </c>
      <c r="B22" s="166" t="s">
        <v>274</v>
      </c>
      <c r="C22" s="159">
        <v>130</v>
      </c>
    </row>
    <row r="23" spans="1:3" s="107" customFormat="1" ht="16.5" customHeight="1" x14ac:dyDescent="0.25">
      <c r="A23" s="158">
        <v>14</v>
      </c>
      <c r="B23" s="166" t="s">
        <v>100</v>
      </c>
      <c r="C23" s="159">
        <v>127</v>
      </c>
    </row>
    <row r="24" spans="1:3" s="107" customFormat="1" ht="33" customHeight="1" x14ac:dyDescent="0.25">
      <c r="A24" s="158">
        <v>15</v>
      </c>
      <c r="B24" s="166" t="s">
        <v>276</v>
      </c>
      <c r="C24" s="159">
        <v>117</v>
      </c>
    </row>
    <row r="25" spans="1:3" s="107" customFormat="1" ht="34.5" customHeight="1" x14ac:dyDescent="0.25">
      <c r="A25" s="158">
        <v>16</v>
      </c>
      <c r="B25" s="166" t="s">
        <v>271</v>
      </c>
      <c r="C25" s="159">
        <v>116</v>
      </c>
    </row>
    <row r="26" spans="1:3" s="107" customFormat="1" ht="20.100000000000001" customHeight="1" x14ac:dyDescent="0.25">
      <c r="A26" s="158">
        <v>17</v>
      </c>
      <c r="B26" s="166" t="s">
        <v>102</v>
      </c>
      <c r="C26" s="159">
        <v>104</v>
      </c>
    </row>
    <row r="27" spans="1:3" s="107" customFormat="1" ht="20.100000000000001" customHeight="1" x14ac:dyDescent="0.25">
      <c r="A27" s="158">
        <v>18</v>
      </c>
      <c r="B27" s="166" t="s">
        <v>125</v>
      </c>
      <c r="C27" s="159">
        <v>103</v>
      </c>
    </row>
    <row r="28" spans="1:3" s="107" customFormat="1" ht="20.100000000000001" customHeight="1" x14ac:dyDescent="0.25">
      <c r="A28" s="158">
        <v>19</v>
      </c>
      <c r="B28" s="166" t="s">
        <v>104</v>
      </c>
      <c r="C28" s="159">
        <v>101</v>
      </c>
    </row>
    <row r="29" spans="1:3" s="107" customFormat="1" ht="20.100000000000001" customHeight="1" x14ac:dyDescent="0.25">
      <c r="A29" s="158">
        <v>20</v>
      </c>
      <c r="B29" s="166" t="s">
        <v>105</v>
      </c>
      <c r="C29" s="159">
        <v>84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18" sqref="B18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64" t="s">
        <v>17</v>
      </c>
      <c r="B1" s="364"/>
      <c r="C1" s="364"/>
      <c r="D1" s="364"/>
      <c r="E1" s="364"/>
      <c r="F1" s="364"/>
    </row>
    <row r="2" spans="1:14" s="32" customFormat="1" ht="24.75" customHeight="1" x14ac:dyDescent="0.25">
      <c r="A2" s="172"/>
      <c r="B2" s="364" t="s">
        <v>140</v>
      </c>
      <c r="C2" s="364"/>
      <c r="D2" s="364"/>
      <c r="E2" s="364"/>
      <c r="F2" s="364"/>
    </row>
    <row r="3" spans="1:14" s="32" customFormat="1" ht="26.25" customHeight="1" x14ac:dyDescent="0.25">
      <c r="A3" s="33"/>
      <c r="B3" s="360" t="s">
        <v>39</v>
      </c>
      <c r="C3" s="360"/>
      <c r="D3" s="360"/>
      <c r="E3" s="360"/>
      <c r="F3" s="360"/>
    </row>
    <row r="4" spans="1:14" s="18" customFormat="1" ht="15.6" customHeight="1" x14ac:dyDescent="0.25">
      <c r="A4" s="19"/>
      <c r="B4" s="361" t="s">
        <v>13</v>
      </c>
      <c r="C4" s="365"/>
      <c r="D4" s="365"/>
      <c r="E4" s="365"/>
      <c r="F4" s="365"/>
    </row>
    <row r="5" spans="1:14" s="18" customFormat="1" ht="15.6" customHeight="1" x14ac:dyDescent="0.25">
      <c r="A5" s="19"/>
      <c r="B5" s="361" t="s">
        <v>14</v>
      </c>
      <c r="C5" s="365"/>
      <c r="D5" s="365"/>
      <c r="E5" s="365"/>
      <c r="F5" s="365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62"/>
      <c r="C7" s="363" t="s">
        <v>362</v>
      </c>
      <c r="D7" s="363" t="s">
        <v>363</v>
      </c>
      <c r="E7" s="366" t="s">
        <v>16</v>
      </c>
      <c r="F7" s="366"/>
    </row>
    <row r="8" spans="1:14" s="21" customFormat="1" ht="55.5" customHeight="1" x14ac:dyDescent="0.25">
      <c r="A8" s="20"/>
      <c r="B8" s="362"/>
      <c r="C8" s="363"/>
      <c r="D8" s="363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SUM(C11:C19)</f>
        <v>5892</v>
      </c>
      <c r="D9" s="189">
        <f>SUM(D11:D19)</f>
        <v>2330</v>
      </c>
      <c r="E9" s="190">
        <f>ROUND(D9/C9*100,1)</f>
        <v>39.5</v>
      </c>
      <c r="F9" s="189">
        <f>D9-C9</f>
        <v>-3562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1040</v>
      </c>
      <c r="D11" s="27">
        <v>318</v>
      </c>
      <c r="E11" s="28">
        <f t="shared" ref="E11:E19" si="0">ROUND(D11/C11*100,1)</f>
        <v>30.6</v>
      </c>
      <c r="F11" s="27">
        <f t="shared" ref="F11:F19" si="1">D11-C11</f>
        <v>-722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562</v>
      </c>
      <c r="D12" s="27">
        <v>338</v>
      </c>
      <c r="E12" s="28">
        <f t="shared" si="0"/>
        <v>60.1</v>
      </c>
      <c r="F12" s="27">
        <f t="shared" si="1"/>
        <v>-224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1147</v>
      </c>
      <c r="D13" s="27">
        <v>575</v>
      </c>
      <c r="E13" s="28">
        <f t="shared" si="0"/>
        <v>50.1</v>
      </c>
      <c r="F13" s="27">
        <f t="shared" si="1"/>
        <v>-572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1002</v>
      </c>
      <c r="D14" s="27">
        <v>78</v>
      </c>
      <c r="E14" s="28">
        <f t="shared" si="0"/>
        <v>7.8</v>
      </c>
      <c r="F14" s="27">
        <f t="shared" si="1"/>
        <v>-924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288</v>
      </c>
      <c r="D15" s="27">
        <v>434</v>
      </c>
      <c r="E15" s="28">
        <f t="shared" si="0"/>
        <v>150.69999999999999</v>
      </c>
      <c r="F15" s="27">
        <f t="shared" si="1"/>
        <v>146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7</v>
      </c>
      <c r="D16" s="27">
        <v>1</v>
      </c>
      <c r="E16" s="28">
        <f t="shared" si="0"/>
        <v>14.3</v>
      </c>
      <c r="F16" s="27">
        <f t="shared" si="1"/>
        <v>-6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631</v>
      </c>
      <c r="D17" s="27">
        <v>163</v>
      </c>
      <c r="E17" s="28">
        <f t="shared" si="0"/>
        <v>25.8</v>
      </c>
      <c r="F17" s="27">
        <f t="shared" si="1"/>
        <v>-468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301</v>
      </c>
      <c r="D18" s="27">
        <v>266</v>
      </c>
      <c r="E18" s="28">
        <f t="shared" si="0"/>
        <v>88.4</v>
      </c>
      <c r="F18" s="27">
        <f t="shared" si="1"/>
        <v>-35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914</v>
      </c>
      <c r="D19" s="27">
        <v>157</v>
      </c>
      <c r="E19" s="28">
        <f t="shared" si="0"/>
        <v>17.2</v>
      </c>
      <c r="F19" s="27">
        <f t="shared" si="1"/>
        <v>-757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9"/>
  <sheetViews>
    <sheetView zoomScaleNormal="100" zoomScaleSheetLayoutView="90" workbookViewId="0">
      <selection activeCell="A69" sqref="A69"/>
    </sheetView>
  </sheetViews>
  <sheetFormatPr defaultColWidth="8.85546875" defaultRowHeight="15.75" x14ac:dyDescent="0.25"/>
  <cols>
    <col min="1" max="1" width="4.28515625" style="169" customWidth="1"/>
    <col min="2" max="2" width="61.42578125" style="170" customWidth="1"/>
    <col min="3" max="3" width="24.14062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257" customFormat="1" ht="20.25" x14ac:dyDescent="0.3">
      <c r="A1" s="479" t="s">
        <v>333</v>
      </c>
      <c r="B1" s="479"/>
      <c r="C1" s="479"/>
      <c r="D1" s="256"/>
      <c r="E1" s="256"/>
      <c r="F1" s="256"/>
      <c r="G1" s="256"/>
    </row>
    <row r="2" spans="1:7" s="257" customFormat="1" ht="20.25" x14ac:dyDescent="0.3">
      <c r="A2" s="479" t="s">
        <v>374</v>
      </c>
      <c r="B2" s="479"/>
      <c r="C2" s="479"/>
      <c r="D2" s="256"/>
      <c r="E2" s="256"/>
      <c r="F2" s="256"/>
      <c r="G2" s="256"/>
    </row>
    <row r="3" spans="1:7" s="257" customFormat="1" ht="20.25" x14ac:dyDescent="0.3">
      <c r="A3" s="479" t="s">
        <v>140</v>
      </c>
      <c r="B3" s="479"/>
      <c r="C3" s="479"/>
      <c r="D3" s="256"/>
      <c r="E3" s="256"/>
      <c r="F3" s="256"/>
      <c r="G3" s="256"/>
    </row>
    <row r="4" spans="1:7" s="257" customFormat="1" ht="20.25" x14ac:dyDescent="0.3">
      <c r="A4" s="480" t="s">
        <v>119</v>
      </c>
      <c r="B4" s="479"/>
      <c r="C4" s="479"/>
    </row>
    <row r="5" spans="1:7" s="260" customFormat="1" ht="12.75" x14ac:dyDescent="0.2">
      <c r="A5" s="258"/>
      <c r="B5" s="259"/>
    </row>
    <row r="6" spans="1:7" ht="13.15" customHeight="1" x14ac:dyDescent="0.25">
      <c r="A6" s="371" t="s">
        <v>91</v>
      </c>
      <c r="B6" s="371" t="s">
        <v>86</v>
      </c>
      <c r="C6" s="377" t="s">
        <v>334</v>
      </c>
    </row>
    <row r="7" spans="1:7" ht="22.9" customHeight="1" x14ac:dyDescent="0.25">
      <c r="A7" s="371"/>
      <c r="B7" s="371"/>
      <c r="C7" s="377"/>
    </row>
    <row r="8" spans="1:7" ht="27" customHeight="1" x14ac:dyDescent="0.25">
      <c r="A8" s="371"/>
      <c r="B8" s="371"/>
      <c r="C8" s="377"/>
    </row>
    <row r="9" spans="1:7" x14ac:dyDescent="0.25">
      <c r="A9" s="158" t="s">
        <v>10</v>
      </c>
      <c r="B9" s="158" t="s">
        <v>137</v>
      </c>
      <c r="C9" s="158">
        <v>1</v>
      </c>
    </row>
    <row r="10" spans="1:7" s="115" customFormat="1" ht="34.9" customHeight="1" x14ac:dyDescent="0.3">
      <c r="A10" s="478" t="s">
        <v>120</v>
      </c>
      <c r="B10" s="478"/>
      <c r="C10" s="478"/>
    </row>
    <row r="11" spans="1:7" s="115" customFormat="1" ht="20.100000000000001" customHeight="1" x14ac:dyDescent="0.3">
      <c r="A11" s="241">
        <v>1</v>
      </c>
      <c r="B11" s="121" t="s">
        <v>109</v>
      </c>
      <c r="C11" s="241">
        <v>35</v>
      </c>
    </row>
    <row r="12" spans="1:7" s="115" customFormat="1" ht="20.100000000000001" customHeight="1" x14ac:dyDescent="0.3">
      <c r="A12" s="241">
        <v>2</v>
      </c>
      <c r="B12" s="121" t="s">
        <v>121</v>
      </c>
      <c r="C12" s="241">
        <v>26</v>
      </c>
    </row>
    <row r="13" spans="1:7" s="115" customFormat="1" ht="20.100000000000001" customHeight="1" x14ac:dyDescent="0.3">
      <c r="A13" s="241">
        <v>3</v>
      </c>
      <c r="B13" s="121" t="s">
        <v>283</v>
      </c>
      <c r="C13" s="241">
        <v>25</v>
      </c>
    </row>
    <row r="14" spans="1:7" s="115" customFormat="1" ht="20.100000000000001" customHeight="1" x14ac:dyDescent="0.3">
      <c r="A14" s="241">
        <v>4</v>
      </c>
      <c r="B14" s="121" t="s">
        <v>203</v>
      </c>
      <c r="C14" s="241">
        <v>22</v>
      </c>
    </row>
    <row r="15" spans="1:7" ht="20.100000000000001" customHeight="1" x14ac:dyDescent="0.25">
      <c r="A15" s="241">
        <v>5</v>
      </c>
      <c r="B15" s="254" t="s">
        <v>338</v>
      </c>
      <c r="C15" s="243">
        <v>21</v>
      </c>
    </row>
    <row r="16" spans="1:7" s="115" customFormat="1" ht="34.9" customHeight="1" x14ac:dyDescent="0.3">
      <c r="A16" s="478" t="s">
        <v>42</v>
      </c>
      <c r="B16" s="478"/>
      <c r="C16" s="478"/>
    </row>
    <row r="17" spans="1:3" ht="20.100000000000001" customHeight="1" x14ac:dyDescent="0.25">
      <c r="A17" s="241">
        <v>1</v>
      </c>
      <c r="B17" s="244" t="s">
        <v>275</v>
      </c>
      <c r="C17" s="241">
        <v>68</v>
      </c>
    </row>
    <row r="18" spans="1:3" ht="20.100000000000001" customHeight="1" x14ac:dyDescent="0.25">
      <c r="A18" s="241">
        <v>2</v>
      </c>
      <c r="B18" s="244" t="s">
        <v>115</v>
      </c>
      <c r="C18" s="241">
        <v>37</v>
      </c>
    </row>
    <row r="19" spans="1:3" ht="20.100000000000001" customHeight="1" x14ac:dyDescent="0.25">
      <c r="A19" s="241">
        <v>3</v>
      </c>
      <c r="B19" s="244" t="s">
        <v>277</v>
      </c>
      <c r="C19" s="241">
        <v>34</v>
      </c>
    </row>
    <row r="20" spans="1:3" ht="20.100000000000001" customHeight="1" x14ac:dyDescent="0.25">
      <c r="A20" s="241">
        <v>4</v>
      </c>
      <c r="B20" s="244" t="s">
        <v>248</v>
      </c>
      <c r="C20" s="241">
        <v>22</v>
      </c>
    </row>
    <row r="21" spans="1:3" s="115" customFormat="1" ht="34.9" customHeight="1" x14ac:dyDescent="0.3">
      <c r="A21" s="478" t="s">
        <v>43</v>
      </c>
      <c r="B21" s="478"/>
      <c r="C21" s="478"/>
    </row>
    <row r="22" spans="1:3" ht="20.100000000000001" customHeight="1" x14ac:dyDescent="0.25">
      <c r="A22" s="241">
        <v>1</v>
      </c>
      <c r="B22" s="121" t="s">
        <v>97</v>
      </c>
      <c r="C22" s="241">
        <v>229</v>
      </c>
    </row>
    <row r="23" spans="1:3" ht="20.100000000000001" customHeight="1" x14ac:dyDescent="0.25">
      <c r="A23" s="241">
        <v>2</v>
      </c>
      <c r="B23" s="121" t="s">
        <v>105</v>
      </c>
      <c r="C23" s="241">
        <v>84</v>
      </c>
    </row>
    <row r="24" spans="1:3" ht="20.100000000000001" customHeight="1" x14ac:dyDescent="0.25">
      <c r="A24" s="241">
        <v>3</v>
      </c>
      <c r="B24" s="121" t="s">
        <v>273</v>
      </c>
      <c r="C24" s="241">
        <v>68</v>
      </c>
    </row>
    <row r="25" spans="1:3" ht="20.100000000000001" customHeight="1" x14ac:dyDescent="0.25">
      <c r="A25" s="241">
        <v>4</v>
      </c>
      <c r="B25" s="121" t="s">
        <v>340</v>
      </c>
      <c r="C25" s="241">
        <v>42</v>
      </c>
    </row>
    <row r="26" spans="1:3" ht="20.100000000000001" customHeight="1" x14ac:dyDescent="0.25">
      <c r="A26" s="241">
        <v>5</v>
      </c>
      <c r="B26" s="121" t="s">
        <v>322</v>
      </c>
      <c r="C26" s="241">
        <v>23</v>
      </c>
    </row>
    <row r="27" spans="1:3" s="115" customFormat="1" ht="20.100000000000001" customHeight="1" x14ac:dyDescent="0.3">
      <c r="A27" s="478" t="s">
        <v>44</v>
      </c>
      <c r="B27" s="478"/>
      <c r="C27" s="478"/>
    </row>
    <row r="28" spans="1:3" ht="20.100000000000001" customHeight="1" x14ac:dyDescent="0.25">
      <c r="A28" s="241">
        <v>1</v>
      </c>
      <c r="B28" s="242" t="s">
        <v>108</v>
      </c>
      <c r="C28" s="241">
        <v>82</v>
      </c>
    </row>
    <row r="29" spans="1:3" ht="20.100000000000001" customHeight="1" x14ac:dyDescent="0.25">
      <c r="A29" s="241">
        <v>2</v>
      </c>
      <c r="B29" s="242" t="s">
        <v>279</v>
      </c>
      <c r="C29" s="241">
        <v>47</v>
      </c>
    </row>
    <row r="30" spans="1:3" ht="20.100000000000001" customHeight="1" x14ac:dyDescent="0.25">
      <c r="A30" s="241">
        <v>3</v>
      </c>
      <c r="B30" s="242" t="s">
        <v>111</v>
      </c>
      <c r="C30" s="241">
        <v>44</v>
      </c>
    </row>
    <row r="31" spans="1:3" ht="20.100000000000001" customHeight="1" x14ac:dyDescent="0.25">
      <c r="A31" s="241">
        <v>4</v>
      </c>
      <c r="B31" s="242" t="s">
        <v>282</v>
      </c>
      <c r="C31" s="241">
        <v>39</v>
      </c>
    </row>
    <row r="32" spans="1:3" ht="20.100000000000001" customHeight="1" x14ac:dyDescent="0.25">
      <c r="A32" s="241">
        <v>5</v>
      </c>
      <c r="B32" s="242" t="s">
        <v>278</v>
      </c>
      <c r="C32" s="241">
        <v>33</v>
      </c>
    </row>
    <row r="33" spans="1:3" ht="20.100000000000001" customHeight="1" x14ac:dyDescent="0.25">
      <c r="A33" s="241">
        <v>9</v>
      </c>
      <c r="B33" s="242" t="s">
        <v>124</v>
      </c>
      <c r="C33" s="241">
        <v>27</v>
      </c>
    </row>
    <row r="34" spans="1:3" ht="20.100000000000001" customHeight="1" x14ac:dyDescent="0.25">
      <c r="A34" s="241">
        <v>7</v>
      </c>
      <c r="B34" s="242" t="s">
        <v>304</v>
      </c>
      <c r="C34" s="241">
        <v>27</v>
      </c>
    </row>
    <row r="35" spans="1:3" s="115" customFormat="1" ht="34.9" customHeight="1" x14ac:dyDescent="0.3">
      <c r="A35" s="478" t="s">
        <v>45</v>
      </c>
      <c r="B35" s="478"/>
      <c r="C35" s="478"/>
    </row>
    <row r="36" spans="1:3" ht="20.100000000000001" customHeight="1" x14ac:dyDescent="0.25">
      <c r="A36" s="241">
        <v>1</v>
      </c>
      <c r="B36" s="242" t="s">
        <v>94</v>
      </c>
      <c r="C36" s="241">
        <v>401</v>
      </c>
    </row>
    <row r="37" spans="1:3" ht="20.100000000000001" customHeight="1" x14ac:dyDescent="0.25">
      <c r="A37" s="241">
        <v>2</v>
      </c>
      <c r="B37" s="242" t="s">
        <v>95</v>
      </c>
      <c r="C37" s="241">
        <v>191</v>
      </c>
    </row>
    <row r="38" spans="1:3" ht="20.100000000000001" customHeight="1" x14ac:dyDescent="0.25">
      <c r="A38" s="241">
        <v>3</v>
      </c>
      <c r="B38" s="242" t="s">
        <v>98</v>
      </c>
      <c r="C38" s="241">
        <v>170</v>
      </c>
    </row>
    <row r="39" spans="1:3" ht="20.100000000000001" customHeight="1" x14ac:dyDescent="0.25">
      <c r="A39" s="241">
        <v>4</v>
      </c>
      <c r="B39" s="242" t="s">
        <v>99</v>
      </c>
      <c r="C39" s="241">
        <v>141</v>
      </c>
    </row>
    <row r="40" spans="1:3" ht="20.100000000000001" customHeight="1" x14ac:dyDescent="0.25">
      <c r="A40" s="241">
        <v>5</v>
      </c>
      <c r="B40" s="242" t="s">
        <v>274</v>
      </c>
      <c r="C40" s="241">
        <v>130</v>
      </c>
    </row>
    <row r="41" spans="1:3" ht="51.75" customHeight="1" x14ac:dyDescent="0.25">
      <c r="A41" s="241">
        <v>6</v>
      </c>
      <c r="B41" s="242" t="s">
        <v>276</v>
      </c>
      <c r="C41" s="241">
        <v>117</v>
      </c>
    </row>
    <row r="42" spans="1:3" ht="20.100000000000001" customHeight="1" x14ac:dyDescent="0.25">
      <c r="A42" s="241">
        <v>7</v>
      </c>
      <c r="B42" s="242" t="s">
        <v>125</v>
      </c>
      <c r="C42" s="241">
        <v>103</v>
      </c>
    </row>
    <row r="43" spans="1:3" s="115" customFormat="1" ht="39.75" customHeight="1" x14ac:dyDescent="0.3">
      <c r="A43" s="475" t="s">
        <v>46</v>
      </c>
      <c r="B43" s="476"/>
      <c r="C43" s="477"/>
    </row>
    <row r="44" spans="1:3" ht="31.5" x14ac:dyDescent="0.25">
      <c r="A44" s="241">
        <v>1</v>
      </c>
      <c r="B44" s="242" t="s">
        <v>272</v>
      </c>
      <c r="C44" s="241">
        <v>195</v>
      </c>
    </row>
    <row r="45" spans="1:3" ht="20.100000000000001" customHeight="1" x14ac:dyDescent="0.25">
      <c r="A45" s="241">
        <v>2</v>
      </c>
      <c r="B45" s="242" t="s">
        <v>129</v>
      </c>
      <c r="C45" s="241">
        <v>44</v>
      </c>
    </row>
    <row r="46" spans="1:3" ht="20.100000000000001" customHeight="1" x14ac:dyDescent="0.25">
      <c r="A46" s="241">
        <v>3</v>
      </c>
      <c r="B46" s="242" t="s">
        <v>127</v>
      </c>
      <c r="C46" s="241">
        <v>32</v>
      </c>
    </row>
    <row r="47" spans="1:3" ht="20.100000000000001" customHeight="1" x14ac:dyDescent="0.25">
      <c r="A47" s="241">
        <v>4</v>
      </c>
      <c r="B47" s="242" t="s">
        <v>128</v>
      </c>
      <c r="C47" s="241">
        <v>18</v>
      </c>
    </row>
    <row r="48" spans="1:3" s="115" customFormat="1" ht="34.9" customHeight="1" x14ac:dyDescent="0.3">
      <c r="A48" s="475" t="s">
        <v>47</v>
      </c>
      <c r="B48" s="476"/>
      <c r="C48" s="477"/>
    </row>
    <row r="49" spans="1:3" ht="20.100000000000001" customHeight="1" x14ac:dyDescent="0.25">
      <c r="A49" s="241">
        <v>1</v>
      </c>
      <c r="B49" s="242" t="s">
        <v>100</v>
      </c>
      <c r="C49" s="241">
        <v>127</v>
      </c>
    </row>
    <row r="50" spans="1:3" ht="20.100000000000001" customHeight="1" x14ac:dyDescent="0.25">
      <c r="A50" s="241">
        <v>2</v>
      </c>
      <c r="B50" s="242" t="s">
        <v>103</v>
      </c>
      <c r="C50" s="241">
        <v>77</v>
      </c>
    </row>
    <row r="51" spans="1:3" ht="20.100000000000001" customHeight="1" x14ac:dyDescent="0.25">
      <c r="A51" s="241">
        <v>3</v>
      </c>
      <c r="B51" s="242" t="s">
        <v>204</v>
      </c>
      <c r="C51" s="241">
        <v>37</v>
      </c>
    </row>
    <row r="52" spans="1:3" ht="30" customHeight="1" x14ac:dyDescent="0.25">
      <c r="A52" s="241">
        <v>4</v>
      </c>
      <c r="B52" s="242" t="s">
        <v>107</v>
      </c>
      <c r="C52" s="241">
        <v>27</v>
      </c>
    </row>
    <row r="53" spans="1:3" ht="20.100000000000001" customHeight="1" x14ac:dyDescent="0.25">
      <c r="A53" s="241">
        <v>5</v>
      </c>
      <c r="B53" s="242" t="s">
        <v>116</v>
      </c>
      <c r="C53" s="241">
        <v>25</v>
      </c>
    </row>
    <row r="54" spans="1:3" ht="20.100000000000001" customHeight="1" x14ac:dyDescent="0.25">
      <c r="A54" s="241">
        <v>6</v>
      </c>
      <c r="B54" s="242" t="s">
        <v>280</v>
      </c>
      <c r="C54" s="241">
        <v>22</v>
      </c>
    </row>
    <row r="55" spans="1:3" s="115" customFormat="1" ht="55.5" customHeight="1" x14ac:dyDescent="0.3">
      <c r="A55" s="475" t="s">
        <v>48</v>
      </c>
      <c r="B55" s="476"/>
      <c r="C55" s="477"/>
    </row>
    <row r="56" spans="1:3" ht="20.100000000000001" customHeight="1" x14ac:dyDescent="0.25">
      <c r="A56" s="241">
        <v>1</v>
      </c>
      <c r="B56" s="242" t="s">
        <v>92</v>
      </c>
      <c r="C56" s="241">
        <v>209</v>
      </c>
    </row>
    <row r="57" spans="1:3" x14ac:dyDescent="0.25">
      <c r="A57" s="241">
        <v>2</v>
      </c>
      <c r="B57" s="242" t="s">
        <v>221</v>
      </c>
      <c r="C57" s="241">
        <v>194</v>
      </c>
    </row>
    <row r="58" spans="1:3" ht="36" customHeight="1" x14ac:dyDescent="0.25">
      <c r="A58" s="241">
        <v>3</v>
      </c>
      <c r="B58" s="242" t="s">
        <v>271</v>
      </c>
      <c r="C58" s="241">
        <v>116</v>
      </c>
    </row>
    <row r="59" spans="1:3" ht="20.100000000000001" customHeight="1" x14ac:dyDescent="0.25">
      <c r="A59" s="241">
        <v>4</v>
      </c>
      <c r="B59" s="242" t="s">
        <v>353</v>
      </c>
      <c r="C59" s="241">
        <v>47</v>
      </c>
    </row>
    <row r="60" spans="1:3" ht="20.100000000000001" customHeight="1" x14ac:dyDescent="0.25">
      <c r="A60" s="241">
        <v>5</v>
      </c>
      <c r="B60" s="242" t="s">
        <v>241</v>
      </c>
      <c r="C60" s="241">
        <v>39</v>
      </c>
    </row>
    <row r="61" spans="1:3" ht="20.100000000000001" customHeight="1" x14ac:dyDescent="0.25">
      <c r="A61" s="241">
        <v>6</v>
      </c>
      <c r="B61" s="242" t="s">
        <v>101</v>
      </c>
      <c r="C61" s="241">
        <v>36</v>
      </c>
    </row>
    <row r="62" spans="1:3" ht="20.100000000000001" customHeight="1" x14ac:dyDescent="0.25">
      <c r="A62" s="241">
        <v>7</v>
      </c>
      <c r="B62" s="242" t="s">
        <v>113</v>
      </c>
      <c r="C62" s="241">
        <v>35</v>
      </c>
    </row>
    <row r="63" spans="1:3" s="115" customFormat="1" ht="34.9" customHeight="1" x14ac:dyDescent="0.3">
      <c r="A63" s="475" t="s">
        <v>132</v>
      </c>
      <c r="B63" s="476"/>
      <c r="C63" s="477"/>
    </row>
    <row r="64" spans="1:3" ht="20.100000000000001" customHeight="1" x14ac:dyDescent="0.25">
      <c r="A64" s="241">
        <v>1</v>
      </c>
      <c r="B64" s="242" t="s">
        <v>93</v>
      </c>
      <c r="C64" s="241">
        <v>439</v>
      </c>
    </row>
    <row r="65" spans="1:3" ht="20.100000000000001" customHeight="1" x14ac:dyDescent="0.25">
      <c r="A65" s="241">
        <v>2</v>
      </c>
      <c r="B65" s="242" t="s">
        <v>96</v>
      </c>
      <c r="C65" s="241">
        <v>224</v>
      </c>
    </row>
    <row r="66" spans="1:3" ht="20.100000000000001" customHeight="1" x14ac:dyDescent="0.25">
      <c r="A66" s="241">
        <v>3</v>
      </c>
      <c r="B66" s="242" t="s">
        <v>114</v>
      </c>
      <c r="C66" s="241">
        <v>151</v>
      </c>
    </row>
    <row r="67" spans="1:3" ht="20.100000000000001" customHeight="1" x14ac:dyDescent="0.25">
      <c r="A67" s="241">
        <v>4</v>
      </c>
      <c r="B67" s="242" t="s">
        <v>106</v>
      </c>
      <c r="C67" s="241">
        <v>137</v>
      </c>
    </row>
    <row r="68" spans="1:3" ht="20.100000000000001" customHeight="1" x14ac:dyDescent="0.25">
      <c r="A68" s="241">
        <v>5</v>
      </c>
      <c r="B68" s="242" t="s">
        <v>102</v>
      </c>
      <c r="C68" s="241">
        <v>104</v>
      </c>
    </row>
    <row r="69" spans="1:3" ht="20.100000000000001" customHeight="1" x14ac:dyDescent="0.25">
      <c r="A69" s="241">
        <v>6</v>
      </c>
      <c r="B69" s="242" t="s">
        <v>104</v>
      </c>
      <c r="C69" s="241">
        <v>101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8:C48"/>
    <mergeCell ref="A55:C55"/>
    <mergeCell ref="A63:C63"/>
    <mergeCell ref="A10:C10"/>
    <mergeCell ref="A16:C16"/>
    <mergeCell ref="A21:C21"/>
    <mergeCell ref="A27:C27"/>
    <mergeCell ref="A35:C35"/>
    <mergeCell ref="A43:C4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0" max="16383" man="1"/>
    <brk id="34" max="7" man="1"/>
    <brk id="47" max="7" man="1"/>
    <brk id="62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2" t="s">
        <v>375</v>
      </c>
      <c r="C1" s="372"/>
      <c r="D1" s="372"/>
    </row>
    <row r="2" spans="1:6" ht="20.25" customHeight="1" x14ac:dyDescent="0.25">
      <c r="B2" s="372" t="s">
        <v>160</v>
      </c>
      <c r="C2" s="372"/>
      <c r="D2" s="372"/>
    </row>
    <row r="4" spans="1:6" s="102" customFormat="1" ht="66" customHeight="1" x14ac:dyDescent="0.25">
      <c r="A4" s="178"/>
      <c r="B4" s="179" t="s">
        <v>86</v>
      </c>
      <c r="C4" s="180" t="s">
        <v>335</v>
      </c>
      <c r="D4" s="181" t="s">
        <v>331</v>
      </c>
    </row>
    <row r="5" spans="1:6" ht="20.100000000000001" customHeight="1" x14ac:dyDescent="0.25">
      <c r="A5" s="103">
        <v>1</v>
      </c>
      <c r="B5" s="104" t="s">
        <v>94</v>
      </c>
      <c r="C5" s="129">
        <v>399</v>
      </c>
      <c r="D5" s="224">
        <v>99.501246882793012</v>
      </c>
      <c r="F5" s="125"/>
    </row>
    <row r="6" spans="1:6" ht="20.100000000000001" customHeight="1" x14ac:dyDescent="0.25">
      <c r="A6" s="103">
        <v>2</v>
      </c>
      <c r="B6" s="104" t="s">
        <v>93</v>
      </c>
      <c r="C6" s="129">
        <v>321</v>
      </c>
      <c r="D6" s="224">
        <v>73.120728929384967</v>
      </c>
      <c r="F6" s="125"/>
    </row>
    <row r="7" spans="1:6" ht="25.5" customHeight="1" x14ac:dyDescent="0.25">
      <c r="A7" s="103">
        <v>3</v>
      </c>
      <c r="B7" s="104" t="s">
        <v>96</v>
      </c>
      <c r="C7" s="129">
        <v>224</v>
      </c>
      <c r="D7" s="224">
        <v>100</v>
      </c>
      <c r="F7" s="125"/>
    </row>
    <row r="8" spans="1:6" s="107" customFormat="1" ht="20.100000000000001" customHeight="1" x14ac:dyDescent="0.25">
      <c r="A8" s="103">
        <v>4</v>
      </c>
      <c r="B8" s="104" t="s">
        <v>97</v>
      </c>
      <c r="C8" s="129">
        <v>222</v>
      </c>
      <c r="D8" s="224">
        <v>96.943231441048042</v>
      </c>
      <c r="F8" s="125"/>
    </row>
    <row r="9" spans="1:6" s="107" customFormat="1" ht="17.25" customHeight="1" x14ac:dyDescent="0.25">
      <c r="A9" s="103">
        <v>5</v>
      </c>
      <c r="B9" s="104" t="s">
        <v>95</v>
      </c>
      <c r="C9" s="129">
        <v>183</v>
      </c>
      <c r="D9" s="224">
        <v>95.81151832460732</v>
      </c>
      <c r="F9" s="125"/>
    </row>
    <row r="10" spans="1:6" s="107" customFormat="1" ht="43.5" customHeight="1" x14ac:dyDescent="0.25">
      <c r="A10" s="103">
        <v>6</v>
      </c>
      <c r="B10" s="104" t="s">
        <v>272</v>
      </c>
      <c r="C10" s="129">
        <v>171</v>
      </c>
      <c r="D10" s="224">
        <v>87.692307692307693</v>
      </c>
      <c r="F10" s="125"/>
    </row>
    <row r="11" spans="1:6" s="107" customFormat="1" ht="20.100000000000001" customHeight="1" x14ac:dyDescent="0.25">
      <c r="A11" s="103">
        <v>7</v>
      </c>
      <c r="B11" s="104" t="s">
        <v>98</v>
      </c>
      <c r="C11" s="129">
        <v>158</v>
      </c>
      <c r="D11" s="224">
        <v>92.941176470588232</v>
      </c>
      <c r="F11" s="125"/>
    </row>
    <row r="12" spans="1:6" s="107" customFormat="1" ht="20.100000000000001" customHeight="1" x14ac:dyDescent="0.25">
      <c r="A12" s="103">
        <v>8</v>
      </c>
      <c r="B12" s="104" t="s">
        <v>100</v>
      </c>
      <c r="C12" s="129">
        <v>127</v>
      </c>
      <c r="D12" s="224">
        <v>100</v>
      </c>
      <c r="F12" s="125"/>
    </row>
    <row r="13" spans="1:6" s="107" customFormat="1" ht="21.75" customHeight="1" x14ac:dyDescent="0.25">
      <c r="A13" s="103">
        <v>9</v>
      </c>
      <c r="B13" s="104" t="s">
        <v>274</v>
      </c>
      <c r="C13" s="129">
        <v>122</v>
      </c>
      <c r="D13" s="224">
        <v>93.84615384615384</v>
      </c>
      <c r="F13" s="125"/>
    </row>
    <row r="14" spans="1:6" s="107" customFormat="1" ht="78.75" x14ac:dyDescent="0.25">
      <c r="A14" s="103">
        <v>10</v>
      </c>
      <c r="B14" s="104" t="s">
        <v>276</v>
      </c>
      <c r="C14" s="129">
        <v>117</v>
      </c>
      <c r="D14" s="224">
        <v>100</v>
      </c>
      <c r="F14" s="125"/>
    </row>
    <row r="15" spans="1:6" s="107" customFormat="1" ht="22.5" customHeight="1" x14ac:dyDescent="0.25">
      <c r="A15" s="103">
        <v>11</v>
      </c>
      <c r="B15" s="104" t="s">
        <v>106</v>
      </c>
      <c r="C15" s="129">
        <v>113</v>
      </c>
      <c r="D15" s="224">
        <v>82.481751824817522</v>
      </c>
      <c r="F15" s="125"/>
    </row>
    <row r="16" spans="1:6" s="107" customFormat="1" ht="20.100000000000001" customHeight="1" x14ac:dyDescent="0.25">
      <c r="A16" s="103">
        <v>12</v>
      </c>
      <c r="B16" s="104" t="s">
        <v>125</v>
      </c>
      <c r="C16" s="129">
        <v>103</v>
      </c>
      <c r="D16" s="224">
        <v>100</v>
      </c>
      <c r="F16" s="125"/>
    </row>
    <row r="17" spans="1:6" s="107" customFormat="1" ht="20.100000000000001" customHeight="1" x14ac:dyDescent="0.25">
      <c r="A17" s="103">
        <v>13</v>
      </c>
      <c r="B17" s="104" t="s">
        <v>221</v>
      </c>
      <c r="C17" s="129">
        <v>102</v>
      </c>
      <c r="D17" s="224">
        <v>52.577319587628871</v>
      </c>
      <c r="F17" s="125"/>
    </row>
    <row r="18" spans="1:6" s="107" customFormat="1" ht="20.100000000000001" customHeight="1" x14ac:dyDescent="0.25">
      <c r="A18" s="103">
        <v>14</v>
      </c>
      <c r="B18" s="104" t="s">
        <v>108</v>
      </c>
      <c r="C18" s="129">
        <v>82</v>
      </c>
      <c r="D18" s="224">
        <v>100</v>
      </c>
      <c r="F18" s="125"/>
    </row>
    <row r="19" spans="1:6" s="107" customFormat="1" ht="20.100000000000001" customHeight="1" x14ac:dyDescent="0.25">
      <c r="A19" s="103">
        <v>15</v>
      </c>
      <c r="B19" s="104" t="s">
        <v>114</v>
      </c>
      <c r="C19" s="129">
        <v>80</v>
      </c>
      <c r="D19" s="224">
        <v>52.980132450331126</v>
      </c>
      <c r="F19" s="125"/>
    </row>
    <row r="20" spans="1:6" s="107" customFormat="1" ht="20.100000000000001" customHeight="1" x14ac:dyDescent="0.25">
      <c r="A20" s="103">
        <v>16</v>
      </c>
      <c r="B20" s="104" t="s">
        <v>105</v>
      </c>
      <c r="C20" s="129">
        <v>73</v>
      </c>
      <c r="D20" s="224">
        <v>86.904761904761912</v>
      </c>
      <c r="F20" s="125"/>
    </row>
    <row r="21" spans="1:6" s="107" customFormat="1" ht="20.100000000000001" customHeight="1" x14ac:dyDescent="0.25">
      <c r="A21" s="103">
        <v>17</v>
      </c>
      <c r="B21" s="104" t="s">
        <v>273</v>
      </c>
      <c r="C21" s="129">
        <v>64</v>
      </c>
      <c r="D21" s="224">
        <v>94.117647058823522</v>
      </c>
      <c r="F21" s="125"/>
    </row>
    <row r="22" spans="1:6" s="107" customFormat="1" ht="31.5" x14ac:dyDescent="0.25">
      <c r="A22" s="103">
        <v>18</v>
      </c>
      <c r="B22" s="104" t="s">
        <v>275</v>
      </c>
      <c r="C22" s="129">
        <v>62</v>
      </c>
      <c r="D22" s="224">
        <v>91.17647058823529</v>
      </c>
      <c r="F22" s="125"/>
    </row>
    <row r="23" spans="1:6" s="107" customFormat="1" ht="20.100000000000001" customHeight="1" x14ac:dyDescent="0.25">
      <c r="A23" s="103">
        <v>19</v>
      </c>
      <c r="B23" s="104" t="s">
        <v>117</v>
      </c>
      <c r="C23" s="129">
        <v>57</v>
      </c>
      <c r="D23" s="224">
        <v>98.275862068965509</v>
      </c>
      <c r="F23" s="125"/>
    </row>
    <row r="24" spans="1:6" s="107" customFormat="1" ht="20.100000000000001" customHeight="1" x14ac:dyDescent="0.25">
      <c r="A24" s="103">
        <v>20</v>
      </c>
      <c r="B24" s="104" t="s">
        <v>234</v>
      </c>
      <c r="C24" s="129">
        <v>50</v>
      </c>
      <c r="D24" s="224">
        <v>79.365079365079367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26" sqref="F26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2" t="s">
        <v>376</v>
      </c>
      <c r="C1" s="372"/>
      <c r="D1" s="372"/>
    </row>
    <row r="2" spans="1:6" ht="20.25" customHeight="1" x14ac:dyDescent="0.25">
      <c r="B2" s="372" t="s">
        <v>160</v>
      </c>
      <c r="C2" s="372"/>
      <c r="D2" s="372"/>
    </row>
    <row r="4" spans="1:6" s="102" customFormat="1" ht="66" customHeight="1" x14ac:dyDescent="0.25">
      <c r="A4" s="178"/>
      <c r="B4" s="179" t="s">
        <v>86</v>
      </c>
      <c r="C4" s="180" t="s">
        <v>336</v>
      </c>
      <c r="D4" s="181" t="s">
        <v>331</v>
      </c>
    </row>
    <row r="5" spans="1:6" ht="20.100000000000001" customHeight="1" x14ac:dyDescent="0.25">
      <c r="A5" s="103">
        <v>1</v>
      </c>
      <c r="B5" s="104" t="s">
        <v>92</v>
      </c>
      <c r="C5" s="129">
        <v>207</v>
      </c>
      <c r="D5" s="224">
        <v>99.043062200956939</v>
      </c>
      <c r="F5" s="125"/>
    </row>
    <row r="6" spans="1:6" ht="20.100000000000001" customHeight="1" x14ac:dyDescent="0.25">
      <c r="A6" s="103">
        <v>2</v>
      </c>
      <c r="B6" s="104" t="s">
        <v>93</v>
      </c>
      <c r="C6" s="129">
        <v>118</v>
      </c>
      <c r="D6" s="224">
        <v>26.879271070615037</v>
      </c>
      <c r="F6" s="125"/>
    </row>
    <row r="7" spans="1:6" ht="48" customHeight="1" x14ac:dyDescent="0.25">
      <c r="A7" s="103">
        <v>3</v>
      </c>
      <c r="B7" s="104" t="s">
        <v>271</v>
      </c>
      <c r="C7" s="129">
        <v>116</v>
      </c>
      <c r="D7" s="224">
        <v>100</v>
      </c>
      <c r="F7" s="125"/>
    </row>
    <row r="8" spans="1:6" s="107" customFormat="1" ht="20.100000000000001" customHeight="1" x14ac:dyDescent="0.25">
      <c r="A8" s="103">
        <v>4</v>
      </c>
      <c r="B8" s="104" t="s">
        <v>102</v>
      </c>
      <c r="C8" s="129">
        <v>102</v>
      </c>
      <c r="D8" s="224">
        <v>98.076923076923066</v>
      </c>
      <c r="F8" s="125"/>
    </row>
    <row r="9" spans="1:6" s="107" customFormat="1" ht="20.100000000000001" customHeight="1" x14ac:dyDescent="0.25">
      <c r="A9" s="103">
        <v>5</v>
      </c>
      <c r="B9" s="104" t="s">
        <v>99</v>
      </c>
      <c r="C9" s="129">
        <v>96</v>
      </c>
      <c r="D9" s="224">
        <v>68.085106382978722</v>
      </c>
      <c r="F9" s="125"/>
    </row>
    <row r="10" spans="1:6" s="107" customFormat="1" ht="20.100000000000001" customHeight="1" x14ac:dyDescent="0.25">
      <c r="A10" s="103">
        <v>6</v>
      </c>
      <c r="B10" s="104" t="s">
        <v>221</v>
      </c>
      <c r="C10" s="129">
        <v>92</v>
      </c>
      <c r="D10" s="224">
        <v>47.422680412371129</v>
      </c>
      <c r="F10" s="125"/>
    </row>
    <row r="11" spans="1:6" s="107" customFormat="1" ht="20.100000000000001" customHeight="1" x14ac:dyDescent="0.25">
      <c r="A11" s="103">
        <v>7</v>
      </c>
      <c r="B11" s="104" t="s">
        <v>103</v>
      </c>
      <c r="C11" s="129">
        <v>76</v>
      </c>
      <c r="D11" s="224">
        <v>98.701298701298697</v>
      </c>
      <c r="F11" s="125"/>
    </row>
    <row r="12" spans="1:6" s="107" customFormat="1" ht="20.100000000000001" customHeight="1" x14ac:dyDescent="0.25">
      <c r="A12" s="103">
        <v>8</v>
      </c>
      <c r="B12" s="104" t="s">
        <v>114</v>
      </c>
      <c r="C12" s="129">
        <v>71</v>
      </c>
      <c r="D12" s="224">
        <v>47.019867549668874</v>
      </c>
      <c r="F12" s="125"/>
    </row>
    <row r="13" spans="1:6" s="107" customFormat="1" ht="20.100000000000001" customHeight="1" x14ac:dyDescent="0.25">
      <c r="A13" s="103">
        <v>9</v>
      </c>
      <c r="B13" s="104" t="s">
        <v>104</v>
      </c>
      <c r="C13" s="129">
        <v>56</v>
      </c>
      <c r="D13" s="224">
        <v>55.445544554455452</v>
      </c>
      <c r="F13" s="125"/>
    </row>
    <row r="14" spans="1:6" s="107" customFormat="1" ht="20.100000000000001" customHeight="1" x14ac:dyDescent="0.25">
      <c r="A14" s="103">
        <v>10</v>
      </c>
      <c r="B14" s="104" t="s">
        <v>101</v>
      </c>
      <c r="C14" s="129">
        <v>36</v>
      </c>
      <c r="D14" s="224">
        <v>100</v>
      </c>
      <c r="F14" s="125"/>
    </row>
    <row r="15" spans="1:6" s="107" customFormat="1" ht="37.5" customHeight="1" x14ac:dyDescent="0.25">
      <c r="A15" s="103">
        <v>11</v>
      </c>
      <c r="B15" s="104" t="s">
        <v>204</v>
      </c>
      <c r="C15" s="129">
        <v>30</v>
      </c>
      <c r="D15" s="224">
        <v>81.081081081081081</v>
      </c>
      <c r="F15" s="125"/>
    </row>
    <row r="16" spans="1:6" s="107" customFormat="1" ht="20.100000000000001" customHeight="1" x14ac:dyDescent="0.25">
      <c r="A16" s="103">
        <v>12</v>
      </c>
      <c r="B16" s="104" t="s">
        <v>135</v>
      </c>
      <c r="C16" s="129">
        <v>30</v>
      </c>
      <c r="D16" s="224">
        <v>100</v>
      </c>
      <c r="F16" s="125"/>
    </row>
    <row r="17" spans="1:6" s="107" customFormat="1" ht="35.25" customHeight="1" x14ac:dyDescent="0.25">
      <c r="A17" s="103">
        <v>13</v>
      </c>
      <c r="B17" s="104" t="s">
        <v>107</v>
      </c>
      <c r="C17" s="129">
        <v>26</v>
      </c>
      <c r="D17" s="224">
        <v>96.296296296296291</v>
      </c>
      <c r="F17" s="125"/>
    </row>
    <row r="18" spans="1:6" s="107" customFormat="1" ht="36" customHeight="1" x14ac:dyDescent="0.25">
      <c r="A18" s="103">
        <v>14</v>
      </c>
      <c r="B18" s="104" t="s">
        <v>272</v>
      </c>
      <c r="C18" s="129">
        <v>24</v>
      </c>
      <c r="D18" s="224">
        <v>12.307692307692308</v>
      </c>
      <c r="F18" s="125"/>
    </row>
    <row r="19" spans="1:6" s="107" customFormat="1" ht="20.100000000000001" customHeight="1" x14ac:dyDescent="0.25">
      <c r="A19" s="103">
        <v>15</v>
      </c>
      <c r="B19" s="104" t="s">
        <v>241</v>
      </c>
      <c r="C19" s="129">
        <v>24</v>
      </c>
      <c r="D19" s="224">
        <v>61.53846153846154</v>
      </c>
      <c r="F19" s="125"/>
    </row>
    <row r="20" spans="1:6" s="107" customFormat="1" ht="20.100000000000001" customHeight="1" x14ac:dyDescent="0.25">
      <c r="A20" s="103">
        <v>16</v>
      </c>
      <c r="B20" s="104" t="s">
        <v>222</v>
      </c>
      <c r="C20" s="129">
        <v>24</v>
      </c>
      <c r="D20" s="224">
        <v>45.283018867924532</v>
      </c>
      <c r="F20" s="125"/>
    </row>
    <row r="21" spans="1:6" s="107" customFormat="1" ht="20.100000000000001" customHeight="1" x14ac:dyDescent="0.25">
      <c r="A21" s="103">
        <v>17</v>
      </c>
      <c r="B21" s="104" t="s">
        <v>106</v>
      </c>
      <c r="C21" s="129">
        <v>24</v>
      </c>
      <c r="D21" s="224">
        <v>17.518248175182482</v>
      </c>
      <c r="F21" s="125"/>
    </row>
    <row r="22" spans="1:6" s="107" customFormat="1" ht="20.100000000000001" customHeight="1" x14ac:dyDescent="0.25">
      <c r="A22" s="103">
        <v>18</v>
      </c>
      <c r="B22" s="104" t="s">
        <v>223</v>
      </c>
      <c r="C22" s="129">
        <v>23</v>
      </c>
      <c r="D22" s="224">
        <v>38.983050847457626</v>
      </c>
      <c r="F22" s="125"/>
    </row>
    <row r="23" spans="1:6" s="107" customFormat="1" ht="20.100000000000001" customHeight="1" x14ac:dyDescent="0.25">
      <c r="A23" s="103">
        <v>19</v>
      </c>
      <c r="B23" s="104" t="s">
        <v>280</v>
      </c>
      <c r="C23" s="129">
        <v>22</v>
      </c>
      <c r="D23" s="224">
        <v>100</v>
      </c>
      <c r="F23" s="125"/>
    </row>
    <row r="24" spans="1:6" s="107" customFormat="1" ht="20.100000000000001" customHeight="1" x14ac:dyDescent="0.25">
      <c r="A24" s="103">
        <v>20</v>
      </c>
      <c r="B24" s="104" t="s">
        <v>136</v>
      </c>
      <c r="C24" s="129">
        <v>21</v>
      </c>
      <c r="D24" s="224">
        <v>70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A13" sqref="A13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34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67" t="s">
        <v>141</v>
      </c>
      <c r="B1" s="367"/>
      <c r="C1" s="367"/>
      <c r="D1" s="367"/>
      <c r="E1" s="367"/>
      <c r="F1" s="367"/>
      <c r="G1" s="367"/>
    </row>
    <row r="2" spans="1:12" s="47" customFormat="1" ht="19.5" customHeight="1" x14ac:dyDescent="0.3">
      <c r="A2" s="368" t="s">
        <v>50</v>
      </c>
      <c r="B2" s="368"/>
      <c r="C2" s="368"/>
      <c r="D2" s="368"/>
      <c r="E2" s="368"/>
      <c r="F2" s="368"/>
      <c r="G2" s="368"/>
    </row>
    <row r="3" spans="1:12" s="50" customFormat="1" ht="20.25" customHeight="1" x14ac:dyDescent="0.25">
      <c r="A3" s="48"/>
      <c r="B3" s="48"/>
      <c r="C3" s="48"/>
      <c r="D3" s="48"/>
      <c r="E3" s="132"/>
      <c r="F3" s="132"/>
      <c r="G3" s="135" t="s">
        <v>51</v>
      </c>
    </row>
    <row r="4" spans="1:12" s="50" customFormat="1" ht="91.5" customHeight="1" x14ac:dyDescent="0.2">
      <c r="A4" s="234"/>
      <c r="B4" s="237" t="s">
        <v>364</v>
      </c>
      <c r="C4" s="248" t="s">
        <v>365</v>
      </c>
      <c r="D4" s="235" t="s">
        <v>52</v>
      </c>
      <c r="E4" s="236" t="s">
        <v>366</v>
      </c>
      <c r="F4" s="236" t="s">
        <v>367</v>
      </c>
      <c r="G4" s="235" t="s">
        <v>52</v>
      </c>
    </row>
    <row r="5" spans="1:12" s="51" customFormat="1" ht="34.5" customHeight="1" x14ac:dyDescent="0.25">
      <c r="A5" s="177" t="s">
        <v>139</v>
      </c>
      <c r="B5" s="247">
        <f>SUM(B7:B25)</f>
        <v>21226</v>
      </c>
      <c r="C5" s="247">
        <f>SUM(C7:C25)</f>
        <v>15662</v>
      </c>
      <c r="D5" s="59">
        <f>ROUND(C5/B5*100,1)</f>
        <v>73.8</v>
      </c>
      <c r="E5" s="192">
        <f>SUM(E7:E25)</f>
        <v>836</v>
      </c>
      <c r="F5" s="192">
        <f>SUM(F7:F25)</f>
        <v>1713</v>
      </c>
      <c r="G5" s="59">
        <f>ROUND(F5/E5*100,1)</f>
        <v>204.9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6826</v>
      </c>
      <c r="C7" s="58">
        <v>2620</v>
      </c>
      <c r="D7" s="59">
        <f t="shared" ref="D7:D25" si="0">ROUND(C7/B7*100,1)</f>
        <v>38.4</v>
      </c>
      <c r="E7" s="57">
        <v>75</v>
      </c>
      <c r="F7" s="58">
        <v>116</v>
      </c>
      <c r="G7" s="59">
        <f>ROUND(F7/E7*100,1)</f>
        <v>154.69999999999999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275</v>
      </c>
      <c r="C8" s="58">
        <v>381</v>
      </c>
      <c r="D8" s="59">
        <f t="shared" si="0"/>
        <v>138.5</v>
      </c>
      <c r="E8" s="57">
        <v>15</v>
      </c>
      <c r="F8" s="58">
        <v>35</v>
      </c>
      <c r="G8" s="59">
        <f t="shared" ref="G8:G25" si="1">ROUND(F8/E8*100,1)</f>
        <v>233.3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4127</v>
      </c>
      <c r="C9" s="58">
        <v>2980</v>
      </c>
      <c r="D9" s="59">
        <f t="shared" si="0"/>
        <v>72.2</v>
      </c>
      <c r="E9" s="57">
        <v>271</v>
      </c>
      <c r="F9" s="58">
        <v>458</v>
      </c>
      <c r="G9" s="59">
        <f t="shared" si="1"/>
        <v>169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542</v>
      </c>
      <c r="C10" s="58">
        <v>428</v>
      </c>
      <c r="D10" s="59">
        <f t="shared" si="0"/>
        <v>79</v>
      </c>
      <c r="E10" s="57">
        <v>20</v>
      </c>
      <c r="F10" s="58">
        <v>60</v>
      </c>
      <c r="G10" s="59">
        <f t="shared" si="1"/>
        <v>300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384</v>
      </c>
      <c r="C11" s="58">
        <v>501</v>
      </c>
      <c r="D11" s="59">
        <f t="shared" si="0"/>
        <v>130.5</v>
      </c>
      <c r="E11" s="57">
        <v>11</v>
      </c>
      <c r="F11" s="58">
        <v>43</v>
      </c>
      <c r="G11" s="59">
        <f t="shared" si="1"/>
        <v>390.9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904</v>
      </c>
      <c r="C12" s="58">
        <v>458</v>
      </c>
      <c r="D12" s="59">
        <f t="shared" si="0"/>
        <v>50.7</v>
      </c>
      <c r="E12" s="57">
        <v>38</v>
      </c>
      <c r="F12" s="58">
        <v>93</v>
      </c>
      <c r="G12" s="59">
        <f t="shared" si="1"/>
        <v>244.7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2341</v>
      </c>
      <c r="C13" s="58">
        <v>2228</v>
      </c>
      <c r="D13" s="59">
        <f t="shared" si="0"/>
        <v>95.2</v>
      </c>
      <c r="E13" s="57">
        <v>116</v>
      </c>
      <c r="F13" s="58">
        <v>180</v>
      </c>
      <c r="G13" s="59">
        <f t="shared" si="1"/>
        <v>155.19999999999999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1371</v>
      </c>
      <c r="C14" s="58">
        <v>916</v>
      </c>
      <c r="D14" s="59">
        <f t="shared" si="0"/>
        <v>66.8</v>
      </c>
      <c r="E14" s="57">
        <v>81</v>
      </c>
      <c r="F14" s="58">
        <v>168</v>
      </c>
      <c r="G14" s="59">
        <f t="shared" si="1"/>
        <v>207.4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308</v>
      </c>
      <c r="C15" s="58">
        <v>365</v>
      </c>
      <c r="D15" s="59">
        <f t="shared" si="0"/>
        <v>118.5</v>
      </c>
      <c r="E15" s="57">
        <v>15</v>
      </c>
      <c r="F15" s="58">
        <v>22</v>
      </c>
      <c r="G15" s="59">
        <f t="shared" si="1"/>
        <v>146.69999999999999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51</v>
      </c>
      <c r="C16" s="58">
        <v>50</v>
      </c>
      <c r="D16" s="59">
        <f t="shared" si="0"/>
        <v>98</v>
      </c>
      <c r="E16" s="57">
        <v>4</v>
      </c>
      <c r="F16" s="58">
        <v>9</v>
      </c>
      <c r="G16" s="59">
        <f t="shared" si="1"/>
        <v>225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55</v>
      </c>
      <c r="C17" s="58">
        <v>35</v>
      </c>
      <c r="D17" s="59">
        <f t="shared" si="0"/>
        <v>63.6</v>
      </c>
      <c r="E17" s="57">
        <v>0</v>
      </c>
      <c r="F17" s="58">
        <v>3</v>
      </c>
      <c r="G17" s="59" t="s">
        <v>84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78</v>
      </c>
      <c r="C18" s="58">
        <v>76</v>
      </c>
      <c r="D18" s="59">
        <f t="shared" si="0"/>
        <v>97.4</v>
      </c>
      <c r="E18" s="57">
        <v>2</v>
      </c>
      <c r="F18" s="58">
        <v>10</v>
      </c>
      <c r="G18" s="59">
        <f t="shared" si="1"/>
        <v>500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167</v>
      </c>
      <c r="C19" s="58">
        <v>154</v>
      </c>
      <c r="D19" s="59">
        <f t="shared" si="0"/>
        <v>92.2</v>
      </c>
      <c r="E19" s="57">
        <v>7</v>
      </c>
      <c r="F19" s="58">
        <v>17</v>
      </c>
      <c r="G19" s="59">
        <f t="shared" si="1"/>
        <v>242.9</v>
      </c>
      <c r="H19" s="60"/>
      <c r="J19" s="62"/>
      <c r="K19" s="63"/>
      <c r="L19" s="63"/>
    </row>
    <row r="20" spans="1:12" ht="36" customHeight="1" x14ac:dyDescent="0.2">
      <c r="A20" s="56" t="s">
        <v>33</v>
      </c>
      <c r="B20" s="57">
        <v>391</v>
      </c>
      <c r="C20" s="58">
        <v>393</v>
      </c>
      <c r="D20" s="59">
        <f t="shared" si="0"/>
        <v>100.5</v>
      </c>
      <c r="E20" s="57">
        <v>11</v>
      </c>
      <c r="F20" s="58">
        <v>45</v>
      </c>
      <c r="G20" s="59">
        <f t="shared" si="1"/>
        <v>409.1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1040</v>
      </c>
      <c r="C21" s="58">
        <v>1155</v>
      </c>
      <c r="D21" s="59">
        <f t="shared" si="0"/>
        <v>111.1</v>
      </c>
      <c r="E21" s="57">
        <v>52</v>
      </c>
      <c r="F21" s="58">
        <v>111</v>
      </c>
      <c r="G21" s="59">
        <f t="shared" si="1"/>
        <v>213.5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1110</v>
      </c>
      <c r="C22" s="58">
        <v>1403</v>
      </c>
      <c r="D22" s="59">
        <f t="shared" si="0"/>
        <v>126.4</v>
      </c>
      <c r="E22" s="57">
        <v>43</v>
      </c>
      <c r="F22" s="58">
        <v>144</v>
      </c>
      <c r="G22" s="59">
        <f t="shared" si="1"/>
        <v>334.9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1122</v>
      </c>
      <c r="C23" s="58">
        <v>1330</v>
      </c>
      <c r="D23" s="59">
        <f t="shared" si="0"/>
        <v>118.5</v>
      </c>
      <c r="E23" s="57">
        <v>71</v>
      </c>
      <c r="F23" s="58">
        <v>171</v>
      </c>
      <c r="G23" s="59">
        <f t="shared" si="1"/>
        <v>240.8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68</v>
      </c>
      <c r="C24" s="58">
        <v>95</v>
      </c>
      <c r="D24" s="59">
        <f t="shared" si="0"/>
        <v>139.69999999999999</v>
      </c>
      <c r="E24" s="57">
        <v>1</v>
      </c>
      <c r="F24" s="58">
        <v>18</v>
      </c>
      <c r="G24" s="59">
        <f t="shared" si="1"/>
        <v>1800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66</v>
      </c>
      <c r="C25" s="58">
        <v>94</v>
      </c>
      <c r="D25" s="59">
        <f t="shared" si="0"/>
        <v>142.4</v>
      </c>
      <c r="E25" s="57">
        <v>3</v>
      </c>
      <c r="F25" s="58">
        <v>10</v>
      </c>
      <c r="G25" s="59">
        <f t="shared" si="1"/>
        <v>333.3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33"/>
      <c r="F26" s="133"/>
      <c r="G26" s="65"/>
      <c r="J26" s="62"/>
    </row>
    <row r="27" spans="1:12" ht="15.75" x14ac:dyDescent="0.2">
      <c r="A27" s="65"/>
      <c r="B27" s="65"/>
      <c r="C27" s="66"/>
      <c r="D27" s="65"/>
      <c r="E27" s="133"/>
      <c r="F27" s="133"/>
      <c r="G27" s="65"/>
      <c r="J27" s="62"/>
    </row>
    <row r="28" spans="1:12" x14ac:dyDescent="0.2">
      <c r="A28" s="65"/>
      <c r="B28" s="65"/>
      <c r="C28" s="65"/>
      <c r="D28" s="65"/>
      <c r="E28" s="133"/>
      <c r="F28" s="133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S11" sqref="S11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67" t="s">
        <v>141</v>
      </c>
      <c r="B1" s="367"/>
      <c r="C1" s="367"/>
      <c r="D1" s="367"/>
      <c r="E1" s="367"/>
      <c r="F1" s="367"/>
      <c r="G1" s="367"/>
    </row>
    <row r="2" spans="1:14" s="47" customFormat="1" ht="20.25" x14ac:dyDescent="0.3">
      <c r="A2" s="368" t="s">
        <v>53</v>
      </c>
      <c r="B2" s="368"/>
      <c r="C2" s="368"/>
      <c r="D2" s="368"/>
      <c r="E2" s="368"/>
      <c r="F2" s="368"/>
      <c r="G2" s="368"/>
    </row>
    <row r="3" spans="1:14" s="50" customFormat="1" ht="15.75" x14ac:dyDescent="0.25">
      <c r="A3" s="48"/>
      <c r="B3" s="48"/>
      <c r="C3" s="48"/>
      <c r="D3" s="48"/>
      <c r="E3" s="48"/>
      <c r="F3" s="48"/>
      <c r="G3" s="135" t="s">
        <v>51</v>
      </c>
    </row>
    <row r="4" spans="1:14" s="50" customFormat="1" ht="81.75" customHeight="1" x14ac:dyDescent="0.2">
      <c r="A4" s="131"/>
      <c r="B4" s="248" t="s">
        <v>364</v>
      </c>
      <c r="C4" s="248" t="s">
        <v>365</v>
      </c>
      <c r="D4" s="235" t="s">
        <v>52</v>
      </c>
      <c r="E4" s="236" t="s">
        <v>366</v>
      </c>
      <c r="F4" s="236" t="s">
        <v>367</v>
      </c>
      <c r="G4" s="235" t="s">
        <v>52</v>
      </c>
    </row>
    <row r="5" spans="1:14" s="51" customFormat="1" ht="28.15" customHeight="1" x14ac:dyDescent="0.25">
      <c r="A5" s="67" t="s">
        <v>22</v>
      </c>
      <c r="B5" s="192">
        <f>SUM(B6:B29)</f>
        <v>4127</v>
      </c>
      <c r="C5" s="192">
        <f>SUM(C6:C29)</f>
        <v>2980</v>
      </c>
      <c r="D5" s="59">
        <f>ROUND(C5/B5*100,1)</f>
        <v>72.2</v>
      </c>
      <c r="E5" s="192">
        <f>SUM(E6:E29)</f>
        <v>271</v>
      </c>
      <c r="F5" s="192">
        <f>SUM(F6:F29)</f>
        <v>458</v>
      </c>
      <c r="G5" s="59">
        <f>ROUND(F5/E5*100,1)</f>
        <v>169</v>
      </c>
    </row>
    <row r="6" spans="1:14" ht="20.100000000000001" customHeight="1" x14ac:dyDescent="0.2">
      <c r="A6" s="348" t="s">
        <v>54</v>
      </c>
      <c r="B6" s="57">
        <v>1884</v>
      </c>
      <c r="C6" s="58">
        <v>1299</v>
      </c>
      <c r="D6" s="59">
        <f t="shared" ref="D6:D29" si="0">ROUND(C6/B6*100,1)</f>
        <v>68.900000000000006</v>
      </c>
      <c r="E6" s="57">
        <v>70</v>
      </c>
      <c r="F6" s="58">
        <v>113</v>
      </c>
      <c r="G6" s="59">
        <f t="shared" ref="G6:G29" si="1">ROUND(F6/E6*100,1)</f>
        <v>161.4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348" t="s">
        <v>55</v>
      </c>
      <c r="B7" s="57">
        <v>99</v>
      </c>
      <c r="C7" s="58">
        <v>44</v>
      </c>
      <c r="D7" s="59">
        <f t="shared" si="0"/>
        <v>44.4</v>
      </c>
      <c r="E7" s="57">
        <v>2</v>
      </c>
      <c r="F7" s="58">
        <v>6</v>
      </c>
      <c r="G7" s="59">
        <f t="shared" si="1"/>
        <v>300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348" t="s">
        <v>56</v>
      </c>
      <c r="B8" s="57">
        <v>0</v>
      </c>
      <c r="C8" s="58">
        <v>0</v>
      </c>
      <c r="D8" s="59" t="s">
        <v>84</v>
      </c>
      <c r="E8" s="57">
        <v>0</v>
      </c>
      <c r="F8" s="58">
        <v>0</v>
      </c>
      <c r="G8" s="59" t="s">
        <v>84</v>
      </c>
      <c r="H8" s="60"/>
      <c r="I8" s="61"/>
      <c r="J8" s="62"/>
    </row>
    <row r="9" spans="1:14" ht="20.100000000000001" customHeight="1" x14ac:dyDescent="0.2">
      <c r="A9" s="348" t="s">
        <v>57</v>
      </c>
      <c r="B9" s="57">
        <v>16</v>
      </c>
      <c r="C9" s="58">
        <v>34</v>
      </c>
      <c r="D9" s="59">
        <f t="shared" si="0"/>
        <v>212.5</v>
      </c>
      <c r="E9" s="57">
        <v>1</v>
      </c>
      <c r="F9" s="58">
        <v>2</v>
      </c>
      <c r="G9" s="59">
        <f t="shared" si="1"/>
        <v>200</v>
      </c>
      <c r="H9" s="60"/>
      <c r="J9" s="62"/>
      <c r="L9" s="69"/>
    </row>
    <row r="10" spans="1:14" ht="20.100000000000001" customHeight="1" x14ac:dyDescent="0.2">
      <c r="A10" s="348" t="s">
        <v>58</v>
      </c>
      <c r="B10" s="57">
        <v>439</v>
      </c>
      <c r="C10" s="58">
        <v>421</v>
      </c>
      <c r="D10" s="59">
        <f t="shared" si="0"/>
        <v>95.9</v>
      </c>
      <c r="E10" s="57">
        <v>77</v>
      </c>
      <c r="F10" s="58">
        <v>87</v>
      </c>
      <c r="G10" s="59">
        <f t="shared" si="1"/>
        <v>113</v>
      </c>
      <c r="H10" s="60"/>
      <c r="J10" s="62"/>
    </row>
    <row r="11" spans="1:14" ht="31.5" x14ac:dyDescent="0.2">
      <c r="A11" s="348" t="s">
        <v>59</v>
      </c>
      <c r="B11" s="57">
        <v>136</v>
      </c>
      <c r="C11" s="58">
        <v>87</v>
      </c>
      <c r="D11" s="59">
        <f t="shared" si="0"/>
        <v>64</v>
      </c>
      <c r="E11" s="57">
        <v>0</v>
      </c>
      <c r="F11" s="58">
        <v>3</v>
      </c>
      <c r="G11" s="59" t="s">
        <v>84</v>
      </c>
      <c r="H11" s="60"/>
      <c r="J11" s="62"/>
    </row>
    <row r="12" spans="1:14" ht="78.75" customHeight="1" x14ac:dyDescent="0.2">
      <c r="A12" s="348" t="s">
        <v>60</v>
      </c>
      <c r="B12" s="57">
        <v>84</v>
      </c>
      <c r="C12" s="58">
        <v>62</v>
      </c>
      <c r="D12" s="59">
        <f t="shared" si="0"/>
        <v>73.8</v>
      </c>
      <c r="E12" s="57">
        <v>2</v>
      </c>
      <c r="F12" s="58">
        <v>15</v>
      </c>
      <c r="G12" s="59">
        <f t="shared" si="1"/>
        <v>750</v>
      </c>
      <c r="H12" s="60"/>
      <c r="J12" s="62"/>
    </row>
    <row r="13" spans="1:14" ht="31.5" x14ac:dyDescent="0.2">
      <c r="A13" s="348" t="s">
        <v>61</v>
      </c>
      <c r="B13" s="57">
        <v>3</v>
      </c>
      <c r="C13" s="58">
        <v>4</v>
      </c>
      <c r="D13" s="59">
        <f t="shared" si="0"/>
        <v>133.30000000000001</v>
      </c>
      <c r="E13" s="57">
        <v>0</v>
      </c>
      <c r="F13" s="58">
        <v>3</v>
      </c>
      <c r="G13" s="59" t="s">
        <v>84</v>
      </c>
      <c r="H13" s="60"/>
      <c r="J13" s="62"/>
    </row>
    <row r="14" spans="1:14" ht="31.5" x14ac:dyDescent="0.2">
      <c r="A14" s="348" t="s">
        <v>62</v>
      </c>
      <c r="B14" s="57">
        <v>2</v>
      </c>
      <c r="C14" s="58">
        <v>1</v>
      </c>
      <c r="D14" s="59">
        <f t="shared" si="0"/>
        <v>50</v>
      </c>
      <c r="E14" s="57">
        <v>0</v>
      </c>
      <c r="F14" s="58">
        <v>0</v>
      </c>
      <c r="G14" s="59" t="s">
        <v>84</v>
      </c>
      <c r="H14" s="60"/>
      <c r="J14" s="62"/>
    </row>
    <row r="15" spans="1:14" ht="31.5" x14ac:dyDescent="0.2">
      <c r="A15" s="348" t="s">
        <v>63</v>
      </c>
      <c r="B15" s="57">
        <v>84</v>
      </c>
      <c r="C15" s="58">
        <v>62</v>
      </c>
      <c r="D15" s="59">
        <f t="shared" si="0"/>
        <v>73.8</v>
      </c>
      <c r="E15" s="57">
        <v>33</v>
      </c>
      <c r="F15" s="58">
        <v>24</v>
      </c>
      <c r="G15" s="59">
        <f t="shared" si="1"/>
        <v>72.7</v>
      </c>
      <c r="H15" s="60"/>
      <c r="J15" s="62"/>
    </row>
    <row r="16" spans="1:14" ht="31.5" x14ac:dyDescent="0.2">
      <c r="A16" s="348" t="s">
        <v>64</v>
      </c>
      <c r="B16" s="57">
        <v>69</v>
      </c>
      <c r="C16" s="58">
        <v>30</v>
      </c>
      <c r="D16" s="59">
        <f t="shared" si="0"/>
        <v>43.5</v>
      </c>
      <c r="E16" s="57">
        <v>1</v>
      </c>
      <c r="F16" s="58">
        <v>6</v>
      </c>
      <c r="G16" s="59">
        <f t="shared" si="1"/>
        <v>600</v>
      </c>
      <c r="H16" s="60"/>
      <c r="J16" s="62"/>
    </row>
    <row r="17" spans="1:10" ht="47.25" x14ac:dyDescent="0.2">
      <c r="A17" s="348" t="s">
        <v>65</v>
      </c>
      <c r="B17" s="57">
        <v>22</v>
      </c>
      <c r="C17" s="58">
        <v>36</v>
      </c>
      <c r="D17" s="59">
        <f t="shared" si="0"/>
        <v>163.6</v>
      </c>
      <c r="E17" s="57">
        <v>0</v>
      </c>
      <c r="F17" s="58">
        <v>0</v>
      </c>
      <c r="G17" s="59" t="s">
        <v>84</v>
      </c>
      <c r="H17" s="60"/>
      <c r="J17" s="62"/>
    </row>
    <row r="18" spans="1:10" ht="31.5" x14ac:dyDescent="0.2">
      <c r="A18" s="348" t="s">
        <v>66</v>
      </c>
      <c r="B18" s="57">
        <v>36</v>
      </c>
      <c r="C18" s="58">
        <v>38</v>
      </c>
      <c r="D18" s="59">
        <f t="shared" si="0"/>
        <v>105.6</v>
      </c>
      <c r="E18" s="57">
        <v>6</v>
      </c>
      <c r="F18" s="58">
        <v>3</v>
      </c>
      <c r="G18" s="59">
        <f t="shared" si="1"/>
        <v>50</v>
      </c>
      <c r="H18" s="60"/>
      <c r="J18" s="62"/>
    </row>
    <row r="19" spans="1:10" ht="31.5" x14ac:dyDescent="0.2">
      <c r="A19" s="348" t="s">
        <v>67</v>
      </c>
      <c r="B19" s="57">
        <v>110</v>
      </c>
      <c r="C19" s="58">
        <v>54</v>
      </c>
      <c r="D19" s="59">
        <f t="shared" si="0"/>
        <v>49.1</v>
      </c>
      <c r="E19" s="57">
        <v>1</v>
      </c>
      <c r="F19" s="58">
        <v>1</v>
      </c>
      <c r="G19" s="59">
        <f t="shared" si="1"/>
        <v>100</v>
      </c>
      <c r="H19" s="60"/>
      <c r="J19" s="62"/>
    </row>
    <row r="20" spans="1:10" ht="18.600000000000001" customHeight="1" x14ac:dyDescent="0.2">
      <c r="A20" s="348" t="s">
        <v>68</v>
      </c>
      <c r="B20" s="57">
        <v>11</v>
      </c>
      <c r="C20" s="58">
        <v>17</v>
      </c>
      <c r="D20" s="59">
        <f t="shared" si="0"/>
        <v>154.5</v>
      </c>
      <c r="E20" s="57">
        <v>0</v>
      </c>
      <c r="F20" s="58">
        <v>8</v>
      </c>
      <c r="G20" s="59" t="s">
        <v>84</v>
      </c>
      <c r="H20" s="60"/>
      <c r="J20" s="62"/>
    </row>
    <row r="21" spans="1:10" ht="31.5" customHeight="1" x14ac:dyDescent="0.2">
      <c r="A21" s="348" t="s">
        <v>69</v>
      </c>
      <c r="B21" s="57">
        <v>130</v>
      </c>
      <c r="C21" s="58">
        <v>92</v>
      </c>
      <c r="D21" s="59">
        <f t="shared" si="0"/>
        <v>70.8</v>
      </c>
      <c r="E21" s="57">
        <v>0</v>
      </c>
      <c r="F21" s="58">
        <v>33</v>
      </c>
      <c r="G21" s="59" t="s">
        <v>84</v>
      </c>
      <c r="H21" s="60"/>
      <c r="J21" s="62"/>
    </row>
    <row r="22" spans="1:10" ht="31.5" x14ac:dyDescent="0.2">
      <c r="A22" s="348" t="s">
        <v>70</v>
      </c>
      <c r="B22" s="57">
        <v>30</v>
      </c>
      <c r="C22" s="58">
        <v>4</v>
      </c>
      <c r="D22" s="59">
        <f t="shared" si="0"/>
        <v>13.3</v>
      </c>
      <c r="E22" s="57">
        <v>0</v>
      </c>
      <c r="F22" s="58">
        <v>1</v>
      </c>
      <c r="G22" s="59" t="s">
        <v>84</v>
      </c>
      <c r="H22" s="60"/>
      <c r="J22" s="65"/>
    </row>
    <row r="23" spans="1:10" ht="31.5" x14ac:dyDescent="0.2">
      <c r="A23" s="348" t="s">
        <v>71</v>
      </c>
      <c r="B23" s="57">
        <v>43</v>
      </c>
      <c r="C23" s="58">
        <v>51</v>
      </c>
      <c r="D23" s="59">
        <f t="shared" si="0"/>
        <v>118.6</v>
      </c>
      <c r="E23" s="57">
        <v>6</v>
      </c>
      <c r="F23" s="58">
        <v>15</v>
      </c>
      <c r="G23" s="59">
        <f t="shared" si="1"/>
        <v>250</v>
      </c>
      <c r="H23" s="60"/>
      <c r="J23" s="65"/>
    </row>
    <row r="24" spans="1:10" ht="31.5" x14ac:dyDescent="0.2">
      <c r="A24" s="348" t="s">
        <v>72</v>
      </c>
      <c r="B24" s="57">
        <v>413</v>
      </c>
      <c r="C24" s="58">
        <v>220</v>
      </c>
      <c r="D24" s="59">
        <f t="shared" si="0"/>
        <v>53.3</v>
      </c>
      <c r="E24" s="57">
        <v>21</v>
      </c>
      <c r="F24" s="58">
        <v>48</v>
      </c>
      <c r="G24" s="59">
        <f t="shared" si="1"/>
        <v>228.6</v>
      </c>
      <c r="H24" s="60"/>
      <c r="J24" s="65"/>
    </row>
    <row r="25" spans="1:10" ht="31.5" x14ac:dyDescent="0.2">
      <c r="A25" s="348" t="s">
        <v>73</v>
      </c>
      <c r="B25" s="57">
        <v>123</v>
      </c>
      <c r="C25" s="58">
        <v>59</v>
      </c>
      <c r="D25" s="59">
        <f t="shared" si="0"/>
        <v>48</v>
      </c>
      <c r="E25" s="57">
        <v>0</v>
      </c>
      <c r="F25" s="58">
        <v>14</v>
      </c>
      <c r="G25" s="59" t="s">
        <v>84</v>
      </c>
    </row>
    <row r="26" spans="1:10" ht="31.5" x14ac:dyDescent="0.2">
      <c r="A26" s="348" t="s">
        <v>74</v>
      </c>
      <c r="B26" s="57">
        <v>282</v>
      </c>
      <c r="C26" s="58">
        <v>233</v>
      </c>
      <c r="D26" s="59">
        <f t="shared" si="0"/>
        <v>82.6</v>
      </c>
      <c r="E26" s="57">
        <v>36</v>
      </c>
      <c r="F26" s="58">
        <v>38</v>
      </c>
      <c r="G26" s="59">
        <f t="shared" si="1"/>
        <v>105.6</v>
      </c>
    </row>
    <row r="27" spans="1:10" ht="20.100000000000001" customHeight="1" x14ac:dyDescent="0.2">
      <c r="A27" s="348" t="s">
        <v>75</v>
      </c>
      <c r="B27" s="57">
        <v>9</v>
      </c>
      <c r="C27" s="58">
        <v>32</v>
      </c>
      <c r="D27" s="59">
        <f t="shared" si="0"/>
        <v>355.6</v>
      </c>
      <c r="E27" s="57">
        <v>2</v>
      </c>
      <c r="F27" s="58">
        <v>1</v>
      </c>
      <c r="G27" s="59">
        <f t="shared" si="1"/>
        <v>50</v>
      </c>
    </row>
    <row r="28" spans="1:10" ht="20.100000000000001" customHeight="1" x14ac:dyDescent="0.2">
      <c r="A28" s="348" t="s">
        <v>76</v>
      </c>
      <c r="B28" s="57">
        <v>29</v>
      </c>
      <c r="C28" s="58">
        <v>39</v>
      </c>
      <c r="D28" s="59">
        <f t="shared" si="0"/>
        <v>134.5</v>
      </c>
      <c r="E28" s="57">
        <v>9</v>
      </c>
      <c r="F28" s="58">
        <v>11</v>
      </c>
      <c r="G28" s="59">
        <f t="shared" si="1"/>
        <v>122.2</v>
      </c>
    </row>
    <row r="29" spans="1:10" ht="31.5" x14ac:dyDescent="0.2">
      <c r="A29" s="348" t="s">
        <v>77</v>
      </c>
      <c r="B29" s="57">
        <v>73</v>
      </c>
      <c r="C29" s="58">
        <v>61</v>
      </c>
      <c r="D29" s="59">
        <f t="shared" si="0"/>
        <v>83.6</v>
      </c>
      <c r="E29" s="57">
        <v>4</v>
      </c>
      <c r="F29" s="58">
        <v>26</v>
      </c>
      <c r="G29" s="59">
        <f t="shared" si="1"/>
        <v>650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100" workbookViewId="0">
      <selection activeCell="A14" sqref="A14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69" t="s">
        <v>143</v>
      </c>
      <c r="B1" s="369"/>
      <c r="C1" s="369"/>
      <c r="D1" s="369"/>
      <c r="E1" s="369"/>
      <c r="F1" s="369"/>
      <c r="G1" s="369"/>
    </row>
    <row r="2" spans="1:21" s="47" customFormat="1" ht="19.5" customHeight="1" x14ac:dyDescent="0.35">
      <c r="A2" s="370" t="s">
        <v>39</v>
      </c>
      <c r="B2" s="370"/>
      <c r="C2" s="370"/>
      <c r="D2" s="370"/>
      <c r="E2" s="370"/>
      <c r="F2" s="370"/>
      <c r="G2" s="370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31"/>
      <c r="B4" s="248" t="s">
        <v>364</v>
      </c>
      <c r="C4" s="248" t="s">
        <v>365</v>
      </c>
      <c r="D4" s="99" t="s">
        <v>52</v>
      </c>
      <c r="E4" s="236" t="s">
        <v>366</v>
      </c>
      <c r="F4" s="236" t="s">
        <v>367</v>
      </c>
      <c r="G4" s="99" t="s">
        <v>52</v>
      </c>
    </row>
    <row r="5" spans="1:21" s="70" customFormat="1" ht="34.5" customHeight="1" x14ac:dyDescent="0.25">
      <c r="A5" s="177" t="s">
        <v>139</v>
      </c>
      <c r="B5" s="192">
        <f>SUM(B7:B15)</f>
        <v>21226</v>
      </c>
      <c r="C5" s="192">
        <f>SUM(C7:C15)</f>
        <v>15662</v>
      </c>
      <c r="D5" s="59">
        <f>ROUND(C5/B5*100,1)</f>
        <v>73.8</v>
      </c>
      <c r="E5" s="192">
        <f>SUM(E7:E15)</f>
        <v>836</v>
      </c>
      <c r="F5" s="192">
        <f>SUM(F7:F15)</f>
        <v>1713</v>
      </c>
      <c r="G5" s="59">
        <f>ROUND(F5/E5*100,1)</f>
        <v>204.9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38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954</v>
      </c>
      <c r="C7" s="78">
        <v>745</v>
      </c>
      <c r="D7" s="59">
        <f t="shared" ref="D7:D15" si="0">ROUND(C7/B7*100,1)</f>
        <v>78.099999999999994</v>
      </c>
      <c r="E7" s="78">
        <v>44</v>
      </c>
      <c r="F7" s="78">
        <v>95</v>
      </c>
      <c r="G7" s="59">
        <f>ROUND(F7/E7*100,1)</f>
        <v>215.9</v>
      </c>
      <c r="I7" s="71"/>
      <c r="J7" s="68"/>
      <c r="M7" s="68"/>
    </row>
    <row r="8" spans="1:21" ht="30" customHeight="1" x14ac:dyDescent="0.2">
      <c r="A8" s="76" t="s">
        <v>42</v>
      </c>
      <c r="B8" s="77">
        <v>1616</v>
      </c>
      <c r="C8" s="78">
        <v>1359</v>
      </c>
      <c r="D8" s="59">
        <f t="shared" si="0"/>
        <v>84.1</v>
      </c>
      <c r="E8" s="77">
        <v>137</v>
      </c>
      <c r="F8" s="78">
        <v>223</v>
      </c>
      <c r="G8" s="59">
        <f t="shared" ref="G8:G15" si="1">ROUND(F8/E8*100,1)</f>
        <v>162.80000000000001</v>
      </c>
      <c r="I8" s="71"/>
      <c r="J8" s="68"/>
      <c r="M8" s="68"/>
    </row>
    <row r="9" spans="1:21" s="64" customFormat="1" ht="30" customHeight="1" x14ac:dyDescent="0.2">
      <c r="A9" s="76" t="s">
        <v>43</v>
      </c>
      <c r="B9" s="77">
        <v>1521</v>
      </c>
      <c r="C9" s="78">
        <v>1581</v>
      </c>
      <c r="D9" s="59">
        <f t="shared" si="0"/>
        <v>103.9</v>
      </c>
      <c r="E9" s="77">
        <v>67</v>
      </c>
      <c r="F9" s="78">
        <v>230</v>
      </c>
      <c r="G9" s="59">
        <f t="shared" si="1"/>
        <v>343.3</v>
      </c>
      <c r="H9" s="61"/>
      <c r="I9" s="71"/>
      <c r="J9" s="68"/>
      <c r="K9" s="61"/>
      <c r="M9" s="68"/>
    </row>
    <row r="10" spans="1:21" ht="30" customHeight="1" x14ac:dyDescent="0.2">
      <c r="A10" s="76" t="s">
        <v>44</v>
      </c>
      <c r="B10" s="77">
        <v>775</v>
      </c>
      <c r="C10" s="78">
        <v>808</v>
      </c>
      <c r="D10" s="59">
        <f t="shared" si="0"/>
        <v>104.3</v>
      </c>
      <c r="E10" s="77">
        <v>24</v>
      </c>
      <c r="F10" s="78">
        <v>67</v>
      </c>
      <c r="G10" s="59">
        <f t="shared" si="1"/>
        <v>279.2</v>
      </c>
      <c r="I10" s="71"/>
      <c r="J10" s="68"/>
      <c r="M10" s="68"/>
    </row>
    <row r="11" spans="1:21" ht="30" customHeight="1" x14ac:dyDescent="0.2">
      <c r="A11" s="76" t="s">
        <v>45</v>
      </c>
      <c r="B11" s="77">
        <v>2615</v>
      </c>
      <c r="C11" s="78">
        <v>2738</v>
      </c>
      <c r="D11" s="59">
        <f t="shared" si="0"/>
        <v>104.7</v>
      </c>
      <c r="E11" s="77">
        <v>118</v>
      </c>
      <c r="F11" s="78">
        <v>236</v>
      </c>
      <c r="G11" s="59">
        <f t="shared" si="1"/>
        <v>200</v>
      </c>
      <c r="I11" s="71"/>
      <c r="J11" s="68"/>
      <c r="M11" s="68"/>
    </row>
    <row r="12" spans="1:21" ht="54" customHeight="1" x14ac:dyDescent="0.2">
      <c r="A12" s="76" t="s">
        <v>46</v>
      </c>
      <c r="B12" s="77">
        <v>909</v>
      </c>
      <c r="C12" s="78">
        <v>720</v>
      </c>
      <c r="D12" s="59">
        <f t="shared" si="0"/>
        <v>79.2</v>
      </c>
      <c r="E12" s="77">
        <v>20</v>
      </c>
      <c r="F12" s="78">
        <v>22</v>
      </c>
      <c r="G12" s="59">
        <f t="shared" si="1"/>
        <v>110</v>
      </c>
      <c r="I12" s="71"/>
      <c r="J12" s="68"/>
      <c r="M12" s="68"/>
    </row>
    <row r="13" spans="1:21" ht="30" customHeight="1" x14ac:dyDescent="0.2">
      <c r="A13" s="76" t="s">
        <v>47</v>
      </c>
      <c r="B13" s="77">
        <v>2999</v>
      </c>
      <c r="C13" s="78">
        <v>2125</v>
      </c>
      <c r="D13" s="59">
        <f t="shared" si="0"/>
        <v>70.900000000000006</v>
      </c>
      <c r="E13" s="77">
        <v>223</v>
      </c>
      <c r="F13" s="78">
        <v>427</v>
      </c>
      <c r="G13" s="59">
        <f t="shared" si="1"/>
        <v>191.5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6825</v>
      </c>
      <c r="C14" s="78">
        <v>2868</v>
      </c>
      <c r="D14" s="59">
        <f t="shared" si="0"/>
        <v>42</v>
      </c>
      <c r="E14" s="77">
        <v>125</v>
      </c>
      <c r="F14" s="78">
        <v>262</v>
      </c>
      <c r="G14" s="59">
        <f t="shared" si="1"/>
        <v>209.6</v>
      </c>
      <c r="I14" s="71"/>
      <c r="J14" s="68"/>
      <c r="M14" s="68"/>
      <c r="T14" s="63"/>
    </row>
    <row r="15" spans="1:21" ht="30" customHeight="1" x14ac:dyDescent="0.2">
      <c r="A15" s="76" t="s">
        <v>78</v>
      </c>
      <c r="B15" s="77">
        <v>3012</v>
      </c>
      <c r="C15" s="78">
        <v>2718</v>
      </c>
      <c r="D15" s="59">
        <f t="shared" si="0"/>
        <v>90.2</v>
      </c>
      <c r="E15" s="77">
        <v>78</v>
      </c>
      <c r="F15" s="78">
        <v>151</v>
      </c>
      <c r="G15" s="59">
        <f t="shared" si="1"/>
        <v>193.6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C23" sqref="C23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0" style="101" customWidth="1"/>
    <col min="4" max="4" width="13" style="101" customWidth="1"/>
    <col min="5" max="5" width="12.42578125" style="114" customWidth="1"/>
    <col min="6" max="6" width="11" style="101" customWidth="1"/>
    <col min="7" max="7" width="13.140625" style="101" customWidth="1"/>
    <col min="8" max="8" width="12.42578125" style="114" customWidth="1"/>
    <col min="9" max="16384" width="9.140625" style="101"/>
  </cols>
  <sheetData>
    <row r="1" spans="1:8" ht="42.75" customHeight="1" x14ac:dyDescent="0.25">
      <c r="B1" s="372" t="s">
        <v>144</v>
      </c>
      <c r="C1" s="372"/>
      <c r="D1" s="372"/>
      <c r="E1" s="372"/>
      <c r="F1" s="372"/>
      <c r="G1" s="372"/>
      <c r="H1" s="372"/>
    </row>
    <row r="2" spans="1:8" ht="20.25" customHeight="1" x14ac:dyDescent="0.25">
      <c r="B2" s="372" t="s">
        <v>85</v>
      </c>
      <c r="C2" s="372"/>
      <c r="D2" s="372"/>
      <c r="E2" s="372"/>
      <c r="F2" s="372"/>
      <c r="G2" s="372"/>
      <c r="H2" s="372"/>
    </row>
    <row r="4" spans="1:8" s="102" customFormat="1" ht="35.450000000000003" customHeight="1" x14ac:dyDescent="0.25">
      <c r="A4" s="373"/>
      <c r="B4" s="376" t="s">
        <v>86</v>
      </c>
      <c r="C4" s="377" t="s">
        <v>368</v>
      </c>
      <c r="D4" s="377"/>
      <c r="E4" s="377"/>
      <c r="F4" s="378" t="s">
        <v>369</v>
      </c>
      <c r="G4" s="378"/>
      <c r="H4" s="378"/>
    </row>
    <row r="5" spans="1:8" ht="15.6" customHeight="1" x14ac:dyDescent="0.25">
      <c r="A5" s="374"/>
      <c r="B5" s="376"/>
      <c r="C5" s="371" t="s">
        <v>8</v>
      </c>
      <c r="D5" s="371" t="s">
        <v>87</v>
      </c>
      <c r="E5" s="371" t="s">
        <v>88</v>
      </c>
      <c r="F5" s="371" t="s">
        <v>89</v>
      </c>
      <c r="G5" s="371" t="s">
        <v>90</v>
      </c>
      <c r="H5" s="371" t="s">
        <v>88</v>
      </c>
    </row>
    <row r="6" spans="1:8" ht="51.6" customHeight="1" x14ac:dyDescent="0.25">
      <c r="A6" s="375"/>
      <c r="B6" s="376"/>
      <c r="C6" s="371"/>
      <c r="D6" s="371"/>
      <c r="E6" s="371"/>
      <c r="F6" s="371"/>
      <c r="G6" s="371"/>
      <c r="H6" s="371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5.95" customHeight="1" x14ac:dyDescent="0.25">
      <c r="A8" s="103">
        <v>1</v>
      </c>
      <c r="B8" s="104" t="s">
        <v>93</v>
      </c>
      <c r="C8" s="129">
        <v>769</v>
      </c>
      <c r="D8" s="129">
        <v>1247</v>
      </c>
      <c r="E8" s="140">
        <f>C8-D8</f>
        <v>-478</v>
      </c>
      <c r="F8" s="129">
        <v>53</v>
      </c>
      <c r="G8" s="129">
        <v>304</v>
      </c>
      <c r="H8" s="140">
        <f>F8-G8</f>
        <v>-251</v>
      </c>
    </row>
    <row r="9" spans="1:8" ht="15.95" customHeight="1" x14ac:dyDescent="0.25">
      <c r="A9" s="103">
        <v>2</v>
      </c>
      <c r="B9" s="104" t="s">
        <v>94</v>
      </c>
      <c r="C9" s="129">
        <v>716</v>
      </c>
      <c r="D9" s="129">
        <v>1133</v>
      </c>
      <c r="E9" s="140">
        <f t="shared" ref="E9:E57" si="0">C9-D9</f>
        <v>-417</v>
      </c>
      <c r="F9" s="129">
        <v>85</v>
      </c>
      <c r="G9" s="129">
        <v>235</v>
      </c>
      <c r="H9" s="140">
        <f t="shared" ref="H9:H57" si="1">F9-G9</f>
        <v>-150</v>
      </c>
    </row>
    <row r="10" spans="1:8" ht="15.95" customHeight="1" x14ac:dyDescent="0.25">
      <c r="A10" s="103">
        <v>3</v>
      </c>
      <c r="B10" s="104" t="s">
        <v>92</v>
      </c>
      <c r="C10" s="129">
        <v>692</v>
      </c>
      <c r="D10" s="129">
        <v>576</v>
      </c>
      <c r="E10" s="140">
        <f t="shared" si="0"/>
        <v>116</v>
      </c>
      <c r="F10" s="129">
        <v>65</v>
      </c>
      <c r="G10" s="129">
        <v>104</v>
      </c>
      <c r="H10" s="140">
        <f t="shared" si="1"/>
        <v>-39</v>
      </c>
    </row>
    <row r="11" spans="1:8" s="107" customFormat="1" ht="15" customHeight="1" x14ac:dyDescent="0.25">
      <c r="A11" s="103">
        <v>4</v>
      </c>
      <c r="B11" s="104" t="s">
        <v>221</v>
      </c>
      <c r="C11" s="129">
        <v>421</v>
      </c>
      <c r="D11" s="129">
        <v>251</v>
      </c>
      <c r="E11" s="140">
        <f t="shared" si="0"/>
        <v>170</v>
      </c>
      <c r="F11" s="129">
        <v>7</v>
      </c>
      <c r="G11" s="129">
        <v>11</v>
      </c>
      <c r="H11" s="140">
        <f t="shared" si="1"/>
        <v>-4</v>
      </c>
    </row>
    <row r="12" spans="1:8" s="107" customFormat="1" ht="15.95" customHeight="1" x14ac:dyDescent="0.25">
      <c r="A12" s="103">
        <v>5</v>
      </c>
      <c r="B12" s="104" t="s">
        <v>97</v>
      </c>
      <c r="C12" s="129">
        <v>412</v>
      </c>
      <c r="D12" s="129">
        <v>537</v>
      </c>
      <c r="E12" s="140">
        <f t="shared" si="0"/>
        <v>-125</v>
      </c>
      <c r="F12" s="129">
        <v>51</v>
      </c>
      <c r="G12" s="129">
        <v>94</v>
      </c>
      <c r="H12" s="140">
        <f t="shared" si="1"/>
        <v>-43</v>
      </c>
    </row>
    <row r="13" spans="1:8" s="107" customFormat="1" ht="15.95" customHeight="1" x14ac:dyDescent="0.25">
      <c r="A13" s="103">
        <v>6</v>
      </c>
      <c r="B13" s="104" t="s">
        <v>96</v>
      </c>
      <c r="C13" s="129">
        <v>382</v>
      </c>
      <c r="D13" s="129">
        <v>604</v>
      </c>
      <c r="E13" s="140">
        <f t="shared" si="0"/>
        <v>-222</v>
      </c>
      <c r="F13" s="129">
        <v>17</v>
      </c>
      <c r="G13" s="129">
        <v>145</v>
      </c>
      <c r="H13" s="140">
        <f t="shared" si="1"/>
        <v>-128</v>
      </c>
    </row>
    <row r="14" spans="1:8" s="107" customFormat="1" ht="15" customHeight="1" x14ac:dyDescent="0.25">
      <c r="A14" s="103">
        <v>7</v>
      </c>
      <c r="B14" s="104" t="s">
        <v>95</v>
      </c>
      <c r="C14" s="129">
        <v>374</v>
      </c>
      <c r="D14" s="129">
        <v>569</v>
      </c>
      <c r="E14" s="140">
        <f t="shared" si="0"/>
        <v>-195</v>
      </c>
      <c r="F14" s="129">
        <v>34</v>
      </c>
      <c r="G14" s="129">
        <v>149</v>
      </c>
      <c r="H14" s="140">
        <f t="shared" si="1"/>
        <v>-115</v>
      </c>
    </row>
    <row r="15" spans="1:8" s="107" customFormat="1" ht="15" customHeight="1" x14ac:dyDescent="0.25">
      <c r="A15" s="103">
        <v>8</v>
      </c>
      <c r="B15" s="104" t="s">
        <v>100</v>
      </c>
      <c r="C15" s="129">
        <v>331</v>
      </c>
      <c r="D15" s="129">
        <v>181</v>
      </c>
      <c r="E15" s="140">
        <f t="shared" si="0"/>
        <v>150</v>
      </c>
      <c r="F15" s="129">
        <v>83</v>
      </c>
      <c r="G15" s="129">
        <v>31</v>
      </c>
      <c r="H15" s="140">
        <f t="shared" si="1"/>
        <v>52</v>
      </c>
    </row>
    <row r="16" spans="1:8" s="107" customFormat="1" ht="15.95" customHeight="1" x14ac:dyDescent="0.25">
      <c r="A16" s="103">
        <v>9</v>
      </c>
      <c r="B16" s="104" t="s">
        <v>272</v>
      </c>
      <c r="C16" s="129">
        <v>305</v>
      </c>
      <c r="D16" s="129">
        <v>427</v>
      </c>
      <c r="E16" s="140">
        <f t="shared" si="0"/>
        <v>-122</v>
      </c>
      <c r="F16" s="129">
        <v>3</v>
      </c>
      <c r="G16" s="129">
        <v>128</v>
      </c>
      <c r="H16" s="140">
        <f t="shared" si="1"/>
        <v>-125</v>
      </c>
    </row>
    <row r="17" spans="1:8" s="107" customFormat="1" ht="15.95" customHeight="1" x14ac:dyDescent="0.25">
      <c r="A17" s="103">
        <v>10</v>
      </c>
      <c r="B17" s="104" t="s">
        <v>271</v>
      </c>
      <c r="C17" s="129">
        <v>275</v>
      </c>
      <c r="D17" s="129">
        <v>211</v>
      </c>
      <c r="E17" s="140">
        <f t="shared" si="0"/>
        <v>64</v>
      </c>
      <c r="F17" s="129">
        <v>11</v>
      </c>
      <c r="G17" s="129">
        <v>32</v>
      </c>
      <c r="H17" s="140">
        <f t="shared" si="1"/>
        <v>-21</v>
      </c>
    </row>
    <row r="18" spans="1:8" s="107" customFormat="1" ht="15.95" customHeight="1" x14ac:dyDescent="0.25">
      <c r="A18" s="103">
        <v>11</v>
      </c>
      <c r="B18" s="104" t="s">
        <v>99</v>
      </c>
      <c r="C18" s="129">
        <v>258</v>
      </c>
      <c r="D18" s="129">
        <v>483</v>
      </c>
      <c r="E18" s="140">
        <f t="shared" si="0"/>
        <v>-225</v>
      </c>
      <c r="F18" s="129">
        <v>33</v>
      </c>
      <c r="G18" s="129">
        <v>78</v>
      </c>
      <c r="H18" s="140">
        <f t="shared" si="1"/>
        <v>-45</v>
      </c>
    </row>
    <row r="19" spans="1:8" s="107" customFormat="1" ht="15.95" customHeight="1" x14ac:dyDescent="0.25">
      <c r="A19" s="103">
        <v>12</v>
      </c>
      <c r="B19" s="104" t="s">
        <v>98</v>
      </c>
      <c r="C19" s="129">
        <v>251</v>
      </c>
      <c r="D19" s="129">
        <v>618</v>
      </c>
      <c r="E19" s="140">
        <f t="shared" si="0"/>
        <v>-367</v>
      </c>
      <c r="F19" s="129">
        <v>9</v>
      </c>
      <c r="G19" s="129">
        <v>119</v>
      </c>
      <c r="H19" s="140">
        <f t="shared" si="1"/>
        <v>-110</v>
      </c>
    </row>
    <row r="20" spans="1:8" s="107" customFormat="1" ht="15.95" customHeight="1" x14ac:dyDescent="0.25">
      <c r="A20" s="103">
        <v>13</v>
      </c>
      <c r="B20" s="104" t="s">
        <v>103</v>
      </c>
      <c r="C20" s="129">
        <v>225</v>
      </c>
      <c r="D20" s="129">
        <v>153</v>
      </c>
      <c r="E20" s="140">
        <f t="shared" si="0"/>
        <v>72</v>
      </c>
      <c r="F20" s="129">
        <v>30</v>
      </c>
      <c r="G20" s="129">
        <v>19</v>
      </c>
      <c r="H20" s="140">
        <f t="shared" si="1"/>
        <v>11</v>
      </c>
    </row>
    <row r="21" spans="1:8" s="107" customFormat="1" ht="15.95" customHeight="1" x14ac:dyDescent="0.25">
      <c r="A21" s="103">
        <v>14</v>
      </c>
      <c r="B21" s="104" t="s">
        <v>114</v>
      </c>
      <c r="C21" s="129">
        <v>216</v>
      </c>
      <c r="D21" s="129">
        <v>206</v>
      </c>
      <c r="E21" s="140">
        <f t="shared" si="0"/>
        <v>10</v>
      </c>
      <c r="F21" s="129">
        <v>3</v>
      </c>
      <c r="G21" s="129">
        <v>66</v>
      </c>
      <c r="H21" s="140">
        <f t="shared" si="1"/>
        <v>-63</v>
      </c>
    </row>
    <row r="22" spans="1:8" s="107" customFormat="1" ht="15.95" customHeight="1" x14ac:dyDescent="0.25">
      <c r="A22" s="103">
        <v>15</v>
      </c>
      <c r="B22" s="104" t="s">
        <v>102</v>
      </c>
      <c r="C22" s="129">
        <v>215</v>
      </c>
      <c r="D22" s="129">
        <v>155</v>
      </c>
      <c r="E22" s="140">
        <f t="shared" si="0"/>
        <v>60</v>
      </c>
      <c r="F22" s="129">
        <v>14</v>
      </c>
      <c r="G22" s="129">
        <v>23</v>
      </c>
      <c r="H22" s="140">
        <f t="shared" si="1"/>
        <v>-9</v>
      </c>
    </row>
    <row r="23" spans="1:8" s="107" customFormat="1" ht="15.95" customHeight="1" x14ac:dyDescent="0.25">
      <c r="A23" s="103">
        <v>16</v>
      </c>
      <c r="B23" s="104" t="s">
        <v>104</v>
      </c>
      <c r="C23" s="129">
        <v>211</v>
      </c>
      <c r="D23" s="129">
        <v>250</v>
      </c>
      <c r="E23" s="140">
        <f t="shared" si="0"/>
        <v>-39</v>
      </c>
      <c r="F23" s="129">
        <v>7</v>
      </c>
      <c r="G23" s="129">
        <v>46</v>
      </c>
      <c r="H23" s="140">
        <f t="shared" si="1"/>
        <v>-39</v>
      </c>
    </row>
    <row r="24" spans="1:8" s="107" customFormat="1" ht="15" customHeight="1" x14ac:dyDescent="0.25">
      <c r="A24" s="103">
        <v>17</v>
      </c>
      <c r="B24" s="104" t="s">
        <v>106</v>
      </c>
      <c r="C24" s="129">
        <v>203</v>
      </c>
      <c r="D24" s="129">
        <v>357</v>
      </c>
      <c r="E24" s="140">
        <f t="shared" si="0"/>
        <v>-154</v>
      </c>
      <c r="F24" s="129">
        <v>12</v>
      </c>
      <c r="G24" s="129">
        <v>75</v>
      </c>
      <c r="H24" s="140">
        <f t="shared" si="1"/>
        <v>-63</v>
      </c>
    </row>
    <row r="25" spans="1:8" s="107" customFormat="1" ht="15.95" customHeight="1" x14ac:dyDescent="0.25">
      <c r="A25" s="103">
        <v>18</v>
      </c>
      <c r="B25" s="104" t="s">
        <v>273</v>
      </c>
      <c r="C25" s="129">
        <v>200</v>
      </c>
      <c r="D25" s="129">
        <v>180</v>
      </c>
      <c r="E25" s="140">
        <f t="shared" si="0"/>
        <v>20</v>
      </c>
      <c r="F25" s="129">
        <v>27</v>
      </c>
      <c r="G25" s="129">
        <v>28</v>
      </c>
      <c r="H25" s="140">
        <f t="shared" si="1"/>
        <v>-1</v>
      </c>
    </row>
    <row r="26" spans="1:8" s="107" customFormat="1" ht="96" customHeight="1" x14ac:dyDescent="0.25">
      <c r="A26" s="103">
        <v>19</v>
      </c>
      <c r="B26" s="104" t="s">
        <v>276</v>
      </c>
      <c r="C26" s="129">
        <v>194</v>
      </c>
      <c r="D26" s="129">
        <v>355</v>
      </c>
      <c r="E26" s="140">
        <f t="shared" si="0"/>
        <v>-161</v>
      </c>
      <c r="F26" s="129">
        <v>9</v>
      </c>
      <c r="G26" s="129">
        <v>72</v>
      </c>
      <c r="H26" s="140">
        <f t="shared" si="1"/>
        <v>-63</v>
      </c>
    </row>
    <row r="27" spans="1:8" s="107" customFormat="1" ht="15.95" customHeight="1" x14ac:dyDescent="0.25">
      <c r="A27" s="103">
        <v>20</v>
      </c>
      <c r="B27" s="104" t="s">
        <v>125</v>
      </c>
      <c r="C27" s="129">
        <v>182</v>
      </c>
      <c r="D27" s="129">
        <v>199</v>
      </c>
      <c r="E27" s="140">
        <f t="shared" si="0"/>
        <v>-17</v>
      </c>
      <c r="F27" s="129">
        <v>4</v>
      </c>
      <c r="G27" s="129">
        <v>49</v>
      </c>
      <c r="H27" s="140">
        <f t="shared" si="1"/>
        <v>-45</v>
      </c>
    </row>
    <row r="28" spans="1:8" s="107" customFormat="1" ht="15.95" customHeight="1" x14ac:dyDescent="0.25">
      <c r="A28" s="103">
        <v>21</v>
      </c>
      <c r="B28" s="104" t="s">
        <v>274</v>
      </c>
      <c r="C28" s="129">
        <v>180</v>
      </c>
      <c r="D28" s="129">
        <v>538</v>
      </c>
      <c r="E28" s="140">
        <f t="shared" si="0"/>
        <v>-358</v>
      </c>
      <c r="F28" s="129">
        <v>15</v>
      </c>
      <c r="G28" s="129">
        <v>96</v>
      </c>
      <c r="H28" s="140">
        <f t="shared" si="1"/>
        <v>-81</v>
      </c>
    </row>
    <row r="29" spans="1:8" s="107" customFormat="1" ht="15.95" customHeight="1" x14ac:dyDescent="0.25">
      <c r="A29" s="103">
        <v>22</v>
      </c>
      <c r="B29" s="104" t="s">
        <v>108</v>
      </c>
      <c r="C29" s="129">
        <v>141</v>
      </c>
      <c r="D29" s="129">
        <v>224</v>
      </c>
      <c r="E29" s="140">
        <f t="shared" si="0"/>
        <v>-83</v>
      </c>
      <c r="F29" s="129">
        <v>13</v>
      </c>
      <c r="G29" s="129">
        <v>43</v>
      </c>
      <c r="H29" s="140">
        <f t="shared" si="1"/>
        <v>-30</v>
      </c>
    </row>
    <row r="30" spans="1:8" s="107" customFormat="1" ht="32.1" customHeight="1" x14ac:dyDescent="0.25">
      <c r="A30" s="103">
        <v>23</v>
      </c>
      <c r="B30" s="104" t="s">
        <v>275</v>
      </c>
      <c r="C30" s="129">
        <v>131</v>
      </c>
      <c r="D30" s="129">
        <v>221</v>
      </c>
      <c r="E30" s="140">
        <f t="shared" si="0"/>
        <v>-90</v>
      </c>
      <c r="F30" s="129">
        <v>18</v>
      </c>
      <c r="G30" s="129">
        <v>43</v>
      </c>
      <c r="H30" s="140">
        <f t="shared" si="1"/>
        <v>-25</v>
      </c>
    </row>
    <row r="31" spans="1:8" s="107" customFormat="1" ht="15.95" customHeight="1" x14ac:dyDescent="0.25">
      <c r="A31" s="103">
        <v>24</v>
      </c>
      <c r="B31" s="104" t="s">
        <v>223</v>
      </c>
      <c r="C31" s="129">
        <v>131</v>
      </c>
      <c r="D31" s="129">
        <v>134</v>
      </c>
      <c r="E31" s="140">
        <f t="shared" si="0"/>
        <v>-3</v>
      </c>
      <c r="F31" s="129">
        <v>13</v>
      </c>
      <c r="G31" s="129">
        <v>40</v>
      </c>
      <c r="H31" s="140">
        <f t="shared" si="1"/>
        <v>-27</v>
      </c>
    </row>
    <row r="32" spans="1:8" s="107" customFormat="1" ht="15.95" customHeight="1" x14ac:dyDescent="0.25">
      <c r="A32" s="103">
        <v>25</v>
      </c>
      <c r="B32" s="104" t="s">
        <v>107</v>
      </c>
      <c r="C32" s="129">
        <v>128</v>
      </c>
      <c r="D32" s="129">
        <v>54</v>
      </c>
      <c r="E32" s="140">
        <f t="shared" si="0"/>
        <v>74</v>
      </c>
      <c r="F32" s="129">
        <v>35</v>
      </c>
      <c r="G32" s="129">
        <v>4</v>
      </c>
      <c r="H32" s="140">
        <f t="shared" si="1"/>
        <v>31</v>
      </c>
    </row>
    <row r="33" spans="1:8" s="107" customFormat="1" ht="15.75" customHeight="1" x14ac:dyDescent="0.25">
      <c r="A33" s="103">
        <v>26</v>
      </c>
      <c r="B33" s="104" t="s">
        <v>105</v>
      </c>
      <c r="C33" s="129">
        <v>124</v>
      </c>
      <c r="D33" s="129">
        <v>339</v>
      </c>
      <c r="E33" s="140">
        <f t="shared" si="0"/>
        <v>-215</v>
      </c>
      <c r="F33" s="129">
        <v>17</v>
      </c>
      <c r="G33" s="129">
        <v>68</v>
      </c>
      <c r="H33" s="140">
        <f t="shared" si="1"/>
        <v>-51</v>
      </c>
    </row>
    <row r="34" spans="1:8" s="107" customFormat="1" ht="15.95" customHeight="1" x14ac:dyDescent="0.25">
      <c r="A34" s="103">
        <v>27</v>
      </c>
      <c r="B34" s="104" t="s">
        <v>277</v>
      </c>
      <c r="C34" s="129">
        <v>113</v>
      </c>
      <c r="D34" s="129">
        <v>151</v>
      </c>
      <c r="E34" s="140">
        <f t="shared" si="0"/>
        <v>-38</v>
      </c>
      <c r="F34" s="129">
        <v>13</v>
      </c>
      <c r="G34" s="129">
        <v>30</v>
      </c>
      <c r="H34" s="140">
        <f t="shared" si="1"/>
        <v>-17</v>
      </c>
    </row>
    <row r="35" spans="1:8" s="107" customFormat="1" ht="15.95" customHeight="1" x14ac:dyDescent="0.25">
      <c r="A35" s="103">
        <v>28</v>
      </c>
      <c r="B35" s="104" t="s">
        <v>117</v>
      </c>
      <c r="C35" s="129">
        <v>103</v>
      </c>
      <c r="D35" s="129">
        <v>163</v>
      </c>
      <c r="E35" s="140">
        <f t="shared" si="0"/>
        <v>-60</v>
      </c>
      <c r="F35" s="129">
        <v>6</v>
      </c>
      <c r="G35" s="129">
        <v>47</v>
      </c>
      <c r="H35" s="140">
        <f t="shared" si="1"/>
        <v>-41</v>
      </c>
    </row>
    <row r="36" spans="1:8" s="107" customFormat="1" ht="15.95" customHeight="1" x14ac:dyDescent="0.25">
      <c r="A36" s="103">
        <v>29</v>
      </c>
      <c r="B36" s="104" t="s">
        <v>279</v>
      </c>
      <c r="C36" s="129">
        <v>102</v>
      </c>
      <c r="D36" s="129">
        <v>158</v>
      </c>
      <c r="E36" s="140">
        <f t="shared" si="0"/>
        <v>-56</v>
      </c>
      <c r="F36" s="129">
        <v>13</v>
      </c>
      <c r="G36" s="129">
        <v>35</v>
      </c>
      <c r="H36" s="140">
        <f t="shared" si="1"/>
        <v>-22</v>
      </c>
    </row>
    <row r="37" spans="1:8" s="107" customFormat="1" ht="15.95" customHeight="1" x14ac:dyDescent="0.25">
      <c r="A37" s="103">
        <v>30</v>
      </c>
      <c r="B37" s="104" t="s">
        <v>241</v>
      </c>
      <c r="C37" s="129">
        <v>102</v>
      </c>
      <c r="D37" s="129">
        <v>72</v>
      </c>
      <c r="E37" s="140">
        <f t="shared" si="0"/>
        <v>30</v>
      </c>
      <c r="F37" s="129">
        <v>3</v>
      </c>
      <c r="G37" s="129">
        <v>6</v>
      </c>
      <c r="H37" s="140">
        <f t="shared" si="1"/>
        <v>-3</v>
      </c>
    </row>
    <row r="38" spans="1:8" s="107" customFormat="1" ht="15.95" customHeight="1" x14ac:dyDescent="0.25">
      <c r="A38" s="103">
        <v>31</v>
      </c>
      <c r="B38" s="108" t="s">
        <v>204</v>
      </c>
      <c r="C38" s="129">
        <v>100</v>
      </c>
      <c r="D38" s="129">
        <v>67</v>
      </c>
      <c r="E38" s="140">
        <f t="shared" si="0"/>
        <v>33</v>
      </c>
      <c r="F38" s="129">
        <v>9</v>
      </c>
      <c r="G38" s="129">
        <v>13</v>
      </c>
      <c r="H38" s="140">
        <f t="shared" si="1"/>
        <v>-4</v>
      </c>
    </row>
    <row r="39" spans="1:8" s="107" customFormat="1" ht="15.95" customHeight="1" x14ac:dyDescent="0.25">
      <c r="A39" s="103">
        <v>32</v>
      </c>
      <c r="B39" s="104" t="s">
        <v>101</v>
      </c>
      <c r="C39" s="129">
        <v>98</v>
      </c>
      <c r="D39" s="129">
        <v>67</v>
      </c>
      <c r="E39" s="140">
        <f t="shared" si="0"/>
        <v>31</v>
      </c>
      <c r="F39" s="129">
        <v>7</v>
      </c>
      <c r="G39" s="129">
        <v>15</v>
      </c>
      <c r="H39" s="140">
        <f t="shared" si="1"/>
        <v>-8</v>
      </c>
    </row>
    <row r="40" spans="1:8" s="107" customFormat="1" ht="15.95" customHeight="1" x14ac:dyDescent="0.25">
      <c r="A40" s="103">
        <v>33</v>
      </c>
      <c r="B40" s="104" t="s">
        <v>234</v>
      </c>
      <c r="C40" s="129">
        <v>94</v>
      </c>
      <c r="D40" s="129">
        <v>153</v>
      </c>
      <c r="E40" s="140">
        <f t="shared" si="0"/>
        <v>-59</v>
      </c>
      <c r="F40" s="129">
        <v>2</v>
      </c>
      <c r="G40" s="129">
        <v>7</v>
      </c>
      <c r="H40" s="140">
        <f t="shared" si="1"/>
        <v>-5</v>
      </c>
    </row>
    <row r="41" spans="1:8" s="107" customFormat="1" ht="13.5" customHeight="1" x14ac:dyDescent="0.25">
      <c r="A41" s="103">
        <v>34</v>
      </c>
      <c r="B41" s="104" t="s">
        <v>222</v>
      </c>
      <c r="C41" s="129">
        <v>94</v>
      </c>
      <c r="D41" s="129">
        <v>108</v>
      </c>
      <c r="E41" s="140">
        <f t="shared" si="0"/>
        <v>-14</v>
      </c>
      <c r="F41" s="129">
        <v>6</v>
      </c>
      <c r="G41" s="129">
        <v>22</v>
      </c>
      <c r="H41" s="140">
        <f t="shared" si="1"/>
        <v>-16</v>
      </c>
    </row>
    <row r="42" spans="1:8" s="107" customFormat="1" ht="15.95" customHeight="1" x14ac:dyDescent="0.25">
      <c r="A42" s="103">
        <v>35</v>
      </c>
      <c r="B42" s="104" t="s">
        <v>280</v>
      </c>
      <c r="C42" s="129">
        <v>85</v>
      </c>
      <c r="D42" s="129">
        <v>74</v>
      </c>
      <c r="E42" s="140">
        <f t="shared" si="0"/>
        <v>11</v>
      </c>
      <c r="F42" s="129">
        <v>27</v>
      </c>
      <c r="G42" s="129">
        <v>11</v>
      </c>
      <c r="H42" s="140">
        <f t="shared" si="1"/>
        <v>16</v>
      </c>
    </row>
    <row r="43" spans="1:8" s="107" customFormat="1" ht="18" customHeight="1" x14ac:dyDescent="0.25">
      <c r="A43" s="103">
        <v>36</v>
      </c>
      <c r="B43" s="104" t="s">
        <v>278</v>
      </c>
      <c r="C43" s="129">
        <v>80</v>
      </c>
      <c r="D43" s="129">
        <v>652</v>
      </c>
      <c r="E43" s="140">
        <f t="shared" si="0"/>
        <v>-572</v>
      </c>
      <c r="F43" s="129">
        <v>10</v>
      </c>
      <c r="G43" s="129">
        <v>156</v>
      </c>
      <c r="H43" s="140">
        <f t="shared" si="1"/>
        <v>-146</v>
      </c>
    </row>
    <row r="44" spans="1:8" ht="15.95" customHeight="1" x14ac:dyDescent="0.25">
      <c r="A44" s="103">
        <v>37</v>
      </c>
      <c r="B44" s="109" t="s">
        <v>129</v>
      </c>
      <c r="C44" s="110">
        <v>80</v>
      </c>
      <c r="D44" s="110">
        <v>174</v>
      </c>
      <c r="E44" s="140">
        <f t="shared" si="0"/>
        <v>-94</v>
      </c>
      <c r="F44" s="110">
        <v>4</v>
      </c>
      <c r="G44" s="110">
        <v>44</v>
      </c>
      <c r="H44" s="140">
        <f t="shared" si="1"/>
        <v>-40</v>
      </c>
    </row>
    <row r="45" spans="1:8" ht="15.95" customHeight="1" x14ac:dyDescent="0.25">
      <c r="A45" s="103">
        <v>38</v>
      </c>
      <c r="B45" s="111" t="s">
        <v>127</v>
      </c>
      <c r="C45" s="110">
        <v>80</v>
      </c>
      <c r="D45" s="110">
        <v>87</v>
      </c>
      <c r="E45" s="140">
        <f t="shared" si="0"/>
        <v>-7</v>
      </c>
      <c r="F45" s="110">
        <v>3</v>
      </c>
      <c r="G45" s="110">
        <v>25</v>
      </c>
      <c r="H45" s="140">
        <f t="shared" si="1"/>
        <v>-22</v>
      </c>
    </row>
    <row r="46" spans="1:8" ht="15.95" customHeight="1" x14ac:dyDescent="0.25">
      <c r="A46" s="103">
        <v>39</v>
      </c>
      <c r="B46" s="104" t="s">
        <v>112</v>
      </c>
      <c r="C46" s="110">
        <v>80</v>
      </c>
      <c r="D46" s="110">
        <v>107</v>
      </c>
      <c r="E46" s="140">
        <f t="shared" si="0"/>
        <v>-27</v>
      </c>
      <c r="F46" s="110">
        <v>4</v>
      </c>
      <c r="G46" s="110">
        <v>24</v>
      </c>
      <c r="H46" s="140">
        <f t="shared" si="1"/>
        <v>-20</v>
      </c>
    </row>
    <row r="47" spans="1:8" ht="15.95" customHeight="1" x14ac:dyDescent="0.25">
      <c r="A47" s="103">
        <v>40</v>
      </c>
      <c r="B47" s="104" t="s">
        <v>133</v>
      </c>
      <c r="C47" s="110">
        <v>74</v>
      </c>
      <c r="D47" s="110">
        <v>96</v>
      </c>
      <c r="E47" s="140">
        <f t="shared" si="0"/>
        <v>-22</v>
      </c>
      <c r="F47" s="110">
        <v>2</v>
      </c>
      <c r="G47" s="110">
        <v>25</v>
      </c>
      <c r="H47" s="140">
        <f t="shared" si="1"/>
        <v>-23</v>
      </c>
    </row>
    <row r="48" spans="1:8" ht="17.25" customHeight="1" x14ac:dyDescent="0.25">
      <c r="A48" s="103">
        <v>41</v>
      </c>
      <c r="B48" s="104" t="s">
        <v>340</v>
      </c>
      <c r="C48" s="110">
        <v>72</v>
      </c>
      <c r="D48" s="110">
        <v>73</v>
      </c>
      <c r="E48" s="140">
        <f t="shared" si="0"/>
        <v>-1</v>
      </c>
      <c r="F48" s="110">
        <v>3</v>
      </c>
      <c r="G48" s="110">
        <v>10</v>
      </c>
      <c r="H48" s="140">
        <f t="shared" si="1"/>
        <v>-7</v>
      </c>
    </row>
    <row r="49" spans="1:8" ht="15.95" customHeight="1" x14ac:dyDescent="0.25">
      <c r="A49" s="103">
        <v>42</v>
      </c>
      <c r="B49" s="104" t="s">
        <v>111</v>
      </c>
      <c r="C49" s="110">
        <v>72</v>
      </c>
      <c r="D49" s="110">
        <v>132</v>
      </c>
      <c r="E49" s="140">
        <f t="shared" si="0"/>
        <v>-60</v>
      </c>
      <c r="F49" s="110">
        <v>2</v>
      </c>
      <c r="G49" s="110">
        <v>31</v>
      </c>
      <c r="H49" s="140">
        <f t="shared" si="1"/>
        <v>-29</v>
      </c>
    </row>
    <row r="50" spans="1:8" ht="15.95" customHeight="1" x14ac:dyDescent="0.25">
      <c r="A50" s="103">
        <v>43</v>
      </c>
      <c r="B50" s="112" t="s">
        <v>121</v>
      </c>
      <c r="C50" s="110">
        <v>64</v>
      </c>
      <c r="D50" s="110">
        <v>140</v>
      </c>
      <c r="E50" s="140">
        <f t="shared" si="0"/>
        <v>-76</v>
      </c>
      <c r="F50" s="110">
        <v>8</v>
      </c>
      <c r="G50" s="110">
        <v>28</v>
      </c>
      <c r="H50" s="140">
        <f t="shared" si="1"/>
        <v>-20</v>
      </c>
    </row>
    <row r="51" spans="1:8" ht="15.95" customHeight="1" x14ac:dyDescent="0.25">
      <c r="A51" s="103">
        <v>44</v>
      </c>
      <c r="B51" s="112" t="s">
        <v>296</v>
      </c>
      <c r="C51" s="110">
        <v>64</v>
      </c>
      <c r="D51" s="110">
        <v>75</v>
      </c>
      <c r="E51" s="140">
        <f t="shared" si="0"/>
        <v>-11</v>
      </c>
      <c r="F51" s="110">
        <v>1</v>
      </c>
      <c r="G51" s="110">
        <v>10</v>
      </c>
      <c r="H51" s="140">
        <f t="shared" si="1"/>
        <v>-9</v>
      </c>
    </row>
    <row r="52" spans="1:8" ht="15.95" customHeight="1" x14ac:dyDescent="0.25">
      <c r="A52" s="103">
        <v>45</v>
      </c>
      <c r="B52" s="112" t="s">
        <v>353</v>
      </c>
      <c r="C52" s="110">
        <v>64</v>
      </c>
      <c r="D52" s="110">
        <v>15</v>
      </c>
      <c r="E52" s="140">
        <f t="shared" si="0"/>
        <v>49</v>
      </c>
      <c r="F52" s="110">
        <v>0</v>
      </c>
      <c r="G52" s="110">
        <v>6</v>
      </c>
      <c r="H52" s="140">
        <f t="shared" si="1"/>
        <v>-6</v>
      </c>
    </row>
    <row r="53" spans="1:8" ht="15.95" customHeight="1" x14ac:dyDescent="0.25">
      <c r="A53" s="103">
        <v>46</v>
      </c>
      <c r="B53" s="112" t="s">
        <v>136</v>
      </c>
      <c r="C53" s="110">
        <v>64</v>
      </c>
      <c r="D53" s="110">
        <v>62</v>
      </c>
      <c r="E53" s="140">
        <f t="shared" si="0"/>
        <v>2</v>
      </c>
      <c r="F53" s="110">
        <v>4</v>
      </c>
      <c r="G53" s="110">
        <v>23</v>
      </c>
      <c r="H53" s="140">
        <f t="shared" si="1"/>
        <v>-19</v>
      </c>
    </row>
    <row r="54" spans="1:8" ht="15.95" customHeight="1" x14ac:dyDescent="0.25">
      <c r="A54" s="103">
        <v>47</v>
      </c>
      <c r="B54" s="112" t="s">
        <v>110</v>
      </c>
      <c r="C54" s="110">
        <v>63</v>
      </c>
      <c r="D54" s="110">
        <v>116</v>
      </c>
      <c r="E54" s="140">
        <f t="shared" si="0"/>
        <v>-53</v>
      </c>
      <c r="F54" s="110">
        <v>12</v>
      </c>
      <c r="G54" s="110">
        <v>24</v>
      </c>
      <c r="H54" s="140">
        <f t="shared" si="1"/>
        <v>-12</v>
      </c>
    </row>
    <row r="55" spans="1:8" ht="15.95" customHeight="1" x14ac:dyDescent="0.25">
      <c r="A55" s="103">
        <v>48</v>
      </c>
      <c r="B55" s="112" t="s">
        <v>115</v>
      </c>
      <c r="C55" s="110">
        <v>62</v>
      </c>
      <c r="D55" s="110">
        <v>135</v>
      </c>
      <c r="E55" s="140">
        <f t="shared" si="0"/>
        <v>-73</v>
      </c>
      <c r="F55" s="110">
        <v>7</v>
      </c>
      <c r="G55" s="110">
        <v>17</v>
      </c>
      <c r="H55" s="140">
        <f t="shared" si="1"/>
        <v>-10</v>
      </c>
    </row>
    <row r="56" spans="1:8" ht="15.95" customHeight="1" x14ac:dyDescent="0.25">
      <c r="A56" s="103">
        <v>49</v>
      </c>
      <c r="B56" s="112" t="s">
        <v>128</v>
      </c>
      <c r="C56" s="110">
        <v>62</v>
      </c>
      <c r="D56" s="110">
        <v>116</v>
      </c>
      <c r="E56" s="140">
        <f t="shared" si="0"/>
        <v>-54</v>
      </c>
      <c r="F56" s="110">
        <v>3</v>
      </c>
      <c r="G56" s="110">
        <v>30</v>
      </c>
      <c r="H56" s="140">
        <f t="shared" si="1"/>
        <v>-27</v>
      </c>
    </row>
    <row r="57" spans="1:8" ht="15.95" customHeight="1" x14ac:dyDescent="0.25">
      <c r="A57" s="103">
        <v>50</v>
      </c>
      <c r="B57" s="111" t="s">
        <v>245</v>
      </c>
      <c r="C57" s="110">
        <v>62</v>
      </c>
      <c r="D57" s="110">
        <v>36</v>
      </c>
      <c r="E57" s="140">
        <f t="shared" si="0"/>
        <v>26</v>
      </c>
      <c r="F57" s="110">
        <v>11</v>
      </c>
      <c r="G57" s="110">
        <v>7</v>
      </c>
      <c r="H57" s="140">
        <f t="shared" si="1"/>
        <v>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74"/>
  <sheetViews>
    <sheetView zoomScaleNormal="100" zoomScaleSheetLayoutView="90" workbookViewId="0">
      <selection activeCell="A57" sqref="A57:G57"/>
    </sheetView>
  </sheetViews>
  <sheetFormatPr defaultColWidth="8.85546875" defaultRowHeight="12.75" x14ac:dyDescent="0.2"/>
  <cols>
    <col min="1" max="1" width="36.28515625" style="117" customWidth="1"/>
    <col min="2" max="2" width="10.5703125" style="127" customWidth="1"/>
    <col min="3" max="3" width="12.85546875" style="127" customWidth="1"/>
    <col min="4" max="4" width="12.5703125" style="128" customWidth="1"/>
    <col min="5" max="5" width="10.42578125" style="127" customWidth="1"/>
    <col min="6" max="6" width="13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5" customHeight="1" x14ac:dyDescent="0.3">
      <c r="A1" s="382" t="s">
        <v>145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6" t="s">
        <v>86</v>
      </c>
      <c r="B4" s="377" t="s">
        <v>368</v>
      </c>
      <c r="C4" s="377"/>
      <c r="D4" s="377"/>
      <c r="E4" s="378" t="s">
        <v>369</v>
      </c>
      <c r="F4" s="378"/>
      <c r="G4" s="378"/>
    </row>
    <row r="5" spans="1:13" s="101" customFormat="1" ht="18.600000000000001" customHeight="1" x14ac:dyDescent="0.25">
      <c r="A5" s="376"/>
      <c r="B5" s="371" t="s">
        <v>8</v>
      </c>
      <c r="C5" s="371" t="s">
        <v>87</v>
      </c>
      <c r="D5" s="371" t="s">
        <v>88</v>
      </c>
      <c r="E5" s="371" t="s">
        <v>89</v>
      </c>
      <c r="F5" s="371" t="s">
        <v>90</v>
      </c>
      <c r="G5" s="371" t="s">
        <v>88</v>
      </c>
    </row>
    <row r="6" spans="1:13" s="101" customFormat="1" ht="52.15" customHeight="1" x14ac:dyDescent="0.25">
      <c r="A6" s="376"/>
      <c r="B6" s="371"/>
      <c r="C6" s="371"/>
      <c r="D6" s="371"/>
      <c r="E6" s="371"/>
      <c r="F6" s="371"/>
      <c r="G6" s="371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25" customHeight="1" x14ac:dyDescent="0.2">
      <c r="A8" s="379" t="s">
        <v>120</v>
      </c>
      <c r="B8" s="380"/>
      <c r="C8" s="380"/>
      <c r="D8" s="380"/>
      <c r="E8" s="380"/>
      <c r="F8" s="380"/>
      <c r="G8" s="381"/>
      <c r="M8" s="120"/>
    </row>
    <row r="9" spans="1:13" ht="15.95" customHeight="1" x14ac:dyDescent="0.2">
      <c r="A9" s="121" t="s">
        <v>121</v>
      </c>
      <c r="B9" s="129">
        <v>64</v>
      </c>
      <c r="C9" s="129">
        <v>140</v>
      </c>
      <c r="D9" s="105">
        <f>B9-C9</f>
        <v>-76</v>
      </c>
      <c r="E9" s="106">
        <v>8</v>
      </c>
      <c r="F9" s="129">
        <v>28</v>
      </c>
      <c r="G9" s="140">
        <f>E9-F9</f>
        <v>-20</v>
      </c>
      <c r="M9" s="120"/>
    </row>
    <row r="10" spans="1:13" ht="15.95" customHeight="1" x14ac:dyDescent="0.2">
      <c r="A10" s="122" t="s">
        <v>338</v>
      </c>
      <c r="B10" s="129">
        <v>51</v>
      </c>
      <c r="C10" s="129">
        <v>48</v>
      </c>
      <c r="D10" s="105">
        <f t="shared" ref="D10:D13" si="0">B10-C10</f>
        <v>3</v>
      </c>
      <c r="E10" s="106">
        <v>5</v>
      </c>
      <c r="F10" s="129">
        <v>9</v>
      </c>
      <c r="G10" s="140">
        <f t="shared" ref="G10:G64" si="1">E10-F10</f>
        <v>-4</v>
      </c>
    </row>
    <row r="11" spans="1:13" ht="15.95" customHeight="1" x14ac:dyDescent="0.2">
      <c r="A11" s="122" t="s">
        <v>109</v>
      </c>
      <c r="B11" s="129">
        <v>48</v>
      </c>
      <c r="C11" s="129">
        <v>124</v>
      </c>
      <c r="D11" s="105">
        <f t="shared" si="0"/>
        <v>-76</v>
      </c>
      <c r="E11" s="106">
        <v>3</v>
      </c>
      <c r="F11" s="129">
        <v>19</v>
      </c>
      <c r="G11" s="140">
        <f t="shared" si="1"/>
        <v>-16</v>
      </c>
    </row>
    <row r="12" spans="1:13" ht="15.95" customHeight="1" x14ac:dyDescent="0.2">
      <c r="A12" s="122" t="s">
        <v>224</v>
      </c>
      <c r="B12" s="129">
        <v>37</v>
      </c>
      <c r="C12" s="129">
        <v>102</v>
      </c>
      <c r="D12" s="105">
        <f t="shared" si="0"/>
        <v>-65</v>
      </c>
      <c r="E12" s="106">
        <v>8</v>
      </c>
      <c r="F12" s="129">
        <v>16</v>
      </c>
      <c r="G12" s="140">
        <f t="shared" si="1"/>
        <v>-8</v>
      </c>
    </row>
    <row r="13" spans="1:13" ht="15.95" customHeight="1" x14ac:dyDescent="0.2">
      <c r="A13" s="122" t="s">
        <v>283</v>
      </c>
      <c r="B13" s="129">
        <v>37</v>
      </c>
      <c r="C13" s="129">
        <v>87</v>
      </c>
      <c r="D13" s="105">
        <f t="shared" si="0"/>
        <v>-50</v>
      </c>
      <c r="E13" s="106">
        <v>2</v>
      </c>
      <c r="F13" s="129">
        <v>18</v>
      </c>
      <c r="G13" s="140">
        <f t="shared" si="1"/>
        <v>-16</v>
      </c>
    </row>
    <row r="14" spans="1:13" ht="38.450000000000003" customHeight="1" x14ac:dyDescent="0.2">
      <c r="A14" s="379" t="s">
        <v>42</v>
      </c>
      <c r="B14" s="380"/>
      <c r="C14" s="380"/>
      <c r="D14" s="380"/>
      <c r="E14" s="380"/>
      <c r="F14" s="380"/>
      <c r="G14" s="381"/>
    </row>
    <row r="15" spans="1:13" ht="31.5" x14ac:dyDescent="0.2">
      <c r="A15" s="122" t="s">
        <v>275</v>
      </c>
      <c r="B15" s="129">
        <v>131</v>
      </c>
      <c r="C15" s="129">
        <v>221</v>
      </c>
      <c r="D15" s="105">
        <f t="shared" ref="D15:D20" si="2">B15-C15</f>
        <v>-90</v>
      </c>
      <c r="E15" s="106">
        <v>18</v>
      </c>
      <c r="F15" s="129">
        <v>43</v>
      </c>
      <c r="G15" s="140">
        <f t="shared" si="1"/>
        <v>-25</v>
      </c>
    </row>
    <row r="16" spans="1:13" ht="31.5" x14ac:dyDescent="0.2">
      <c r="A16" s="122" t="s">
        <v>277</v>
      </c>
      <c r="B16" s="129">
        <v>113</v>
      </c>
      <c r="C16" s="129">
        <v>151</v>
      </c>
      <c r="D16" s="105">
        <f t="shared" si="2"/>
        <v>-38</v>
      </c>
      <c r="E16" s="106">
        <v>13</v>
      </c>
      <c r="F16" s="129">
        <v>30</v>
      </c>
      <c r="G16" s="140">
        <f t="shared" si="1"/>
        <v>-17</v>
      </c>
    </row>
    <row r="17" spans="1:7" ht="15.95" customHeight="1" x14ac:dyDescent="0.2">
      <c r="A17" s="122" t="s">
        <v>115</v>
      </c>
      <c r="B17" s="129">
        <v>62</v>
      </c>
      <c r="C17" s="129">
        <v>135</v>
      </c>
      <c r="D17" s="105">
        <f t="shared" si="2"/>
        <v>-73</v>
      </c>
      <c r="E17" s="106">
        <v>7</v>
      </c>
      <c r="F17" s="129">
        <v>17</v>
      </c>
      <c r="G17" s="140">
        <f t="shared" si="1"/>
        <v>-10</v>
      </c>
    </row>
    <row r="18" spans="1:7" ht="15.95" customHeight="1" x14ac:dyDescent="0.2">
      <c r="A18" s="122" t="s">
        <v>240</v>
      </c>
      <c r="B18" s="129">
        <v>55</v>
      </c>
      <c r="C18" s="129">
        <v>50</v>
      </c>
      <c r="D18" s="105">
        <f t="shared" si="2"/>
        <v>5</v>
      </c>
      <c r="E18" s="106">
        <v>7</v>
      </c>
      <c r="F18" s="129">
        <v>9</v>
      </c>
      <c r="G18" s="140">
        <f t="shared" si="1"/>
        <v>-2</v>
      </c>
    </row>
    <row r="19" spans="1:7" ht="15.95" customHeight="1" x14ac:dyDescent="0.2">
      <c r="A19" s="122" t="s">
        <v>248</v>
      </c>
      <c r="B19" s="129">
        <v>54</v>
      </c>
      <c r="C19" s="129">
        <v>26</v>
      </c>
      <c r="D19" s="105">
        <f t="shared" si="2"/>
        <v>28</v>
      </c>
      <c r="E19" s="106">
        <v>5</v>
      </c>
      <c r="F19" s="129">
        <v>2</v>
      </c>
      <c r="G19" s="140">
        <f t="shared" si="1"/>
        <v>3</v>
      </c>
    </row>
    <row r="20" spans="1:7" ht="15.95" customHeight="1" x14ac:dyDescent="0.2">
      <c r="A20" s="122" t="s">
        <v>118</v>
      </c>
      <c r="B20" s="129">
        <v>47</v>
      </c>
      <c r="C20" s="129">
        <v>49</v>
      </c>
      <c r="D20" s="105">
        <f t="shared" si="2"/>
        <v>-2</v>
      </c>
      <c r="E20" s="106">
        <v>6</v>
      </c>
      <c r="F20" s="129">
        <v>1</v>
      </c>
      <c r="G20" s="140">
        <f t="shared" si="1"/>
        <v>5</v>
      </c>
    </row>
    <row r="21" spans="1:7" ht="38.450000000000003" customHeight="1" x14ac:dyDescent="0.2">
      <c r="A21" s="379" t="s">
        <v>43</v>
      </c>
      <c r="B21" s="380"/>
      <c r="C21" s="380"/>
      <c r="D21" s="380"/>
      <c r="E21" s="380"/>
      <c r="F21" s="380"/>
      <c r="G21" s="381"/>
    </row>
    <row r="22" spans="1:7" ht="15.95" customHeight="1" x14ac:dyDescent="0.2">
      <c r="A22" s="123" t="s">
        <v>97</v>
      </c>
      <c r="B22" s="129">
        <v>412</v>
      </c>
      <c r="C22" s="129">
        <v>537</v>
      </c>
      <c r="D22" s="105">
        <f t="shared" ref="D22:D73" si="3">B22-C22</f>
        <v>-125</v>
      </c>
      <c r="E22" s="106">
        <v>51</v>
      </c>
      <c r="F22" s="129">
        <v>94</v>
      </c>
      <c r="G22" s="140">
        <f t="shared" si="1"/>
        <v>-43</v>
      </c>
    </row>
    <row r="23" spans="1:7" ht="15.95" customHeight="1" x14ac:dyDescent="0.2">
      <c r="A23" s="123" t="s">
        <v>273</v>
      </c>
      <c r="B23" s="129">
        <v>200</v>
      </c>
      <c r="C23" s="129">
        <v>180</v>
      </c>
      <c r="D23" s="105">
        <f t="shared" si="3"/>
        <v>20</v>
      </c>
      <c r="E23" s="106">
        <v>27</v>
      </c>
      <c r="F23" s="129">
        <v>28</v>
      </c>
      <c r="G23" s="140">
        <f t="shared" si="1"/>
        <v>-1</v>
      </c>
    </row>
    <row r="24" spans="1:7" ht="15.95" customHeight="1" x14ac:dyDescent="0.2">
      <c r="A24" s="123" t="s">
        <v>105</v>
      </c>
      <c r="B24" s="129">
        <v>124</v>
      </c>
      <c r="C24" s="129">
        <v>339</v>
      </c>
      <c r="D24" s="105">
        <f t="shared" si="3"/>
        <v>-215</v>
      </c>
      <c r="E24" s="106">
        <v>17</v>
      </c>
      <c r="F24" s="129">
        <v>68</v>
      </c>
      <c r="G24" s="140">
        <f t="shared" si="1"/>
        <v>-51</v>
      </c>
    </row>
    <row r="25" spans="1:7" ht="15.95" customHeight="1" x14ac:dyDescent="0.2">
      <c r="A25" s="123" t="s">
        <v>340</v>
      </c>
      <c r="B25" s="129">
        <v>72</v>
      </c>
      <c r="C25" s="129">
        <v>73</v>
      </c>
      <c r="D25" s="105">
        <f t="shared" si="3"/>
        <v>-1</v>
      </c>
      <c r="E25" s="106">
        <v>3</v>
      </c>
      <c r="F25" s="129">
        <v>10</v>
      </c>
      <c r="G25" s="140">
        <f t="shared" si="1"/>
        <v>-7</v>
      </c>
    </row>
    <row r="26" spans="1:7" ht="15.95" customHeight="1" x14ac:dyDescent="0.2">
      <c r="A26" s="123" t="s">
        <v>110</v>
      </c>
      <c r="B26" s="129">
        <v>63</v>
      </c>
      <c r="C26" s="129">
        <v>116</v>
      </c>
      <c r="D26" s="105">
        <f t="shared" si="3"/>
        <v>-53</v>
      </c>
      <c r="E26" s="106">
        <v>12</v>
      </c>
      <c r="F26" s="129">
        <v>24</v>
      </c>
      <c r="G26" s="140">
        <f t="shared" si="1"/>
        <v>-12</v>
      </c>
    </row>
    <row r="27" spans="1:7" ht="38.450000000000003" customHeight="1" x14ac:dyDescent="0.2">
      <c r="A27" s="379" t="s">
        <v>44</v>
      </c>
      <c r="B27" s="380"/>
      <c r="C27" s="380"/>
      <c r="D27" s="380"/>
      <c r="E27" s="380"/>
      <c r="F27" s="380"/>
      <c r="G27" s="381"/>
    </row>
    <row r="28" spans="1:7" ht="15.95" customHeight="1" x14ac:dyDescent="0.2">
      <c r="A28" s="122" t="s">
        <v>108</v>
      </c>
      <c r="B28" s="129">
        <v>141</v>
      </c>
      <c r="C28" s="129">
        <v>224</v>
      </c>
      <c r="D28" s="105">
        <f t="shared" si="3"/>
        <v>-83</v>
      </c>
      <c r="E28" s="106">
        <v>13</v>
      </c>
      <c r="F28" s="129">
        <v>43</v>
      </c>
      <c r="G28" s="140">
        <f t="shared" si="1"/>
        <v>-30</v>
      </c>
    </row>
    <row r="29" spans="1:7" ht="15.95" customHeight="1" x14ac:dyDescent="0.2">
      <c r="A29" s="122" t="s">
        <v>279</v>
      </c>
      <c r="B29" s="129">
        <v>102</v>
      </c>
      <c r="C29" s="129">
        <v>158</v>
      </c>
      <c r="D29" s="105">
        <f t="shared" si="3"/>
        <v>-56</v>
      </c>
      <c r="E29" s="106">
        <v>13</v>
      </c>
      <c r="F29" s="129">
        <v>35</v>
      </c>
      <c r="G29" s="140">
        <f t="shared" si="1"/>
        <v>-22</v>
      </c>
    </row>
    <row r="30" spans="1:7" ht="15.95" customHeight="1" x14ac:dyDescent="0.2">
      <c r="A30" s="122" t="s">
        <v>278</v>
      </c>
      <c r="B30" s="129">
        <v>80</v>
      </c>
      <c r="C30" s="129">
        <v>652</v>
      </c>
      <c r="D30" s="105">
        <f t="shared" si="3"/>
        <v>-572</v>
      </c>
      <c r="E30" s="106">
        <v>10</v>
      </c>
      <c r="F30" s="129">
        <v>156</v>
      </c>
      <c r="G30" s="140">
        <f t="shared" si="1"/>
        <v>-146</v>
      </c>
    </row>
    <row r="31" spans="1:7" ht="15.95" customHeight="1" x14ac:dyDescent="0.2">
      <c r="A31" s="122" t="s">
        <v>111</v>
      </c>
      <c r="B31" s="129">
        <v>72</v>
      </c>
      <c r="C31" s="129">
        <v>132</v>
      </c>
      <c r="D31" s="105">
        <f t="shared" si="3"/>
        <v>-60</v>
      </c>
      <c r="E31" s="106">
        <v>2</v>
      </c>
      <c r="F31" s="129">
        <v>31</v>
      </c>
      <c r="G31" s="140">
        <f t="shared" si="1"/>
        <v>-29</v>
      </c>
    </row>
    <row r="32" spans="1:7" ht="15.95" customHeight="1" x14ac:dyDescent="0.2">
      <c r="A32" s="122" t="s">
        <v>282</v>
      </c>
      <c r="B32" s="129">
        <v>55</v>
      </c>
      <c r="C32" s="129">
        <v>98</v>
      </c>
      <c r="D32" s="105">
        <f t="shared" si="3"/>
        <v>-43</v>
      </c>
      <c r="E32" s="106">
        <v>3</v>
      </c>
      <c r="F32" s="129">
        <v>19</v>
      </c>
      <c r="G32" s="140">
        <f t="shared" si="1"/>
        <v>-16</v>
      </c>
    </row>
    <row r="33" spans="1:7" ht="38.450000000000003" customHeight="1" x14ac:dyDescent="0.2">
      <c r="A33" s="379" t="s">
        <v>45</v>
      </c>
      <c r="B33" s="380"/>
      <c r="C33" s="380"/>
      <c r="D33" s="380"/>
      <c r="E33" s="380"/>
      <c r="F33" s="380"/>
      <c r="G33" s="381"/>
    </row>
    <row r="34" spans="1:7" ht="15.95" customHeight="1" x14ac:dyDescent="0.2">
      <c r="A34" s="122" t="s">
        <v>94</v>
      </c>
      <c r="B34" s="129">
        <v>716</v>
      </c>
      <c r="C34" s="129">
        <v>1133</v>
      </c>
      <c r="D34" s="105">
        <f t="shared" si="3"/>
        <v>-417</v>
      </c>
      <c r="E34" s="106">
        <v>85</v>
      </c>
      <c r="F34" s="129">
        <v>235</v>
      </c>
      <c r="G34" s="140">
        <f t="shared" si="1"/>
        <v>-150</v>
      </c>
    </row>
    <row r="35" spans="1:7" ht="15.95" customHeight="1" x14ac:dyDescent="0.2">
      <c r="A35" s="122" t="s">
        <v>95</v>
      </c>
      <c r="B35" s="129">
        <v>374</v>
      </c>
      <c r="C35" s="129">
        <v>569</v>
      </c>
      <c r="D35" s="105">
        <f t="shared" si="3"/>
        <v>-195</v>
      </c>
      <c r="E35" s="106">
        <v>34</v>
      </c>
      <c r="F35" s="129">
        <v>149</v>
      </c>
      <c r="G35" s="140">
        <f t="shared" si="1"/>
        <v>-115</v>
      </c>
    </row>
    <row r="36" spans="1:7" ht="15.95" customHeight="1" x14ac:dyDescent="0.2">
      <c r="A36" s="122" t="s">
        <v>99</v>
      </c>
      <c r="B36" s="129">
        <v>258</v>
      </c>
      <c r="C36" s="129">
        <v>483</v>
      </c>
      <c r="D36" s="105">
        <f t="shared" si="3"/>
        <v>-225</v>
      </c>
      <c r="E36" s="106">
        <v>33</v>
      </c>
      <c r="F36" s="129">
        <v>78</v>
      </c>
      <c r="G36" s="140">
        <f t="shared" si="1"/>
        <v>-45</v>
      </c>
    </row>
    <row r="37" spans="1:7" ht="15.95" customHeight="1" x14ac:dyDescent="0.2">
      <c r="A37" s="122" t="s">
        <v>98</v>
      </c>
      <c r="B37" s="129">
        <v>251</v>
      </c>
      <c r="C37" s="129">
        <v>618</v>
      </c>
      <c r="D37" s="105">
        <f t="shared" si="3"/>
        <v>-367</v>
      </c>
      <c r="E37" s="106">
        <v>9</v>
      </c>
      <c r="F37" s="129">
        <v>119</v>
      </c>
      <c r="G37" s="140">
        <f>E37-F37</f>
        <v>-110</v>
      </c>
    </row>
    <row r="38" spans="1:7" ht="114.75" customHeight="1" x14ac:dyDescent="0.2">
      <c r="A38" s="122" t="s">
        <v>276</v>
      </c>
      <c r="B38" s="129">
        <v>194</v>
      </c>
      <c r="C38" s="129">
        <v>355</v>
      </c>
      <c r="D38" s="105">
        <f t="shared" si="3"/>
        <v>-161</v>
      </c>
      <c r="E38" s="106">
        <v>9</v>
      </c>
      <c r="F38" s="129">
        <v>72</v>
      </c>
      <c r="G38" s="140">
        <f t="shared" ref="G38:G39" si="4">E38-F38</f>
        <v>-63</v>
      </c>
    </row>
    <row r="39" spans="1:7" ht="19.5" customHeight="1" x14ac:dyDescent="0.2">
      <c r="A39" s="122" t="s">
        <v>125</v>
      </c>
      <c r="B39" s="129">
        <v>182</v>
      </c>
      <c r="C39" s="129">
        <v>199</v>
      </c>
      <c r="D39" s="105">
        <f t="shared" si="3"/>
        <v>-17</v>
      </c>
      <c r="E39" s="106">
        <v>4</v>
      </c>
      <c r="F39" s="129">
        <v>49</v>
      </c>
      <c r="G39" s="140">
        <f t="shared" si="4"/>
        <v>-45</v>
      </c>
    </row>
    <row r="40" spans="1:7" ht="15.95" customHeight="1" x14ac:dyDescent="0.2">
      <c r="A40" s="122" t="s">
        <v>274</v>
      </c>
      <c r="B40" s="129">
        <v>180</v>
      </c>
      <c r="C40" s="129">
        <v>538</v>
      </c>
      <c r="D40" s="105">
        <f t="shared" si="3"/>
        <v>-358</v>
      </c>
      <c r="E40" s="106">
        <v>15</v>
      </c>
      <c r="F40" s="129">
        <v>96</v>
      </c>
      <c r="G40" s="140">
        <f t="shared" si="1"/>
        <v>-81</v>
      </c>
    </row>
    <row r="41" spans="1:7" ht="15.95" customHeight="1" x14ac:dyDescent="0.2">
      <c r="A41" s="122" t="s">
        <v>234</v>
      </c>
      <c r="B41" s="129">
        <v>94</v>
      </c>
      <c r="C41" s="129">
        <v>153</v>
      </c>
      <c r="D41" s="105">
        <f t="shared" si="3"/>
        <v>-59</v>
      </c>
      <c r="E41" s="106">
        <v>2</v>
      </c>
      <c r="F41" s="129">
        <v>7</v>
      </c>
      <c r="G41" s="140">
        <f t="shared" si="1"/>
        <v>-5</v>
      </c>
    </row>
    <row r="42" spans="1:7" ht="38.450000000000003" customHeight="1" x14ac:dyDescent="0.2">
      <c r="A42" s="379" t="s">
        <v>126</v>
      </c>
      <c r="B42" s="380"/>
      <c r="C42" s="380"/>
      <c r="D42" s="380"/>
      <c r="E42" s="380"/>
      <c r="F42" s="380"/>
      <c r="G42" s="381"/>
    </row>
    <row r="43" spans="1:7" ht="69.75" customHeight="1" x14ac:dyDescent="0.2">
      <c r="A43" s="122" t="s">
        <v>272</v>
      </c>
      <c r="B43" s="129">
        <v>305</v>
      </c>
      <c r="C43" s="129">
        <v>427</v>
      </c>
      <c r="D43" s="105">
        <f t="shared" si="3"/>
        <v>-122</v>
      </c>
      <c r="E43" s="106">
        <v>3</v>
      </c>
      <c r="F43" s="129">
        <v>128</v>
      </c>
      <c r="G43" s="140">
        <f t="shared" si="1"/>
        <v>-125</v>
      </c>
    </row>
    <row r="44" spans="1:7" ht="15.95" customHeight="1" x14ac:dyDescent="0.2">
      <c r="A44" s="122" t="s">
        <v>129</v>
      </c>
      <c r="B44" s="129">
        <v>80</v>
      </c>
      <c r="C44" s="129">
        <v>174</v>
      </c>
      <c r="D44" s="105">
        <f t="shared" si="3"/>
        <v>-94</v>
      </c>
      <c r="E44" s="106">
        <v>4</v>
      </c>
      <c r="F44" s="129">
        <v>44</v>
      </c>
      <c r="G44" s="140">
        <f t="shared" si="1"/>
        <v>-40</v>
      </c>
    </row>
    <row r="45" spans="1:7" ht="15.95" customHeight="1" x14ac:dyDescent="0.2">
      <c r="A45" s="122" t="s">
        <v>127</v>
      </c>
      <c r="B45" s="129">
        <v>80</v>
      </c>
      <c r="C45" s="129">
        <v>87</v>
      </c>
      <c r="D45" s="105">
        <f t="shared" si="3"/>
        <v>-7</v>
      </c>
      <c r="E45" s="106">
        <v>3</v>
      </c>
      <c r="F45" s="129">
        <v>25</v>
      </c>
      <c r="G45" s="140">
        <f t="shared" si="1"/>
        <v>-22</v>
      </c>
    </row>
    <row r="46" spans="1:7" ht="15.95" customHeight="1" x14ac:dyDescent="0.2">
      <c r="A46" s="122" t="s">
        <v>128</v>
      </c>
      <c r="B46" s="129">
        <v>62</v>
      </c>
      <c r="C46" s="129">
        <v>116</v>
      </c>
      <c r="D46" s="105">
        <f t="shared" si="3"/>
        <v>-54</v>
      </c>
      <c r="E46" s="106">
        <v>3</v>
      </c>
      <c r="F46" s="129">
        <v>30</v>
      </c>
      <c r="G46" s="140">
        <f t="shared" si="1"/>
        <v>-27</v>
      </c>
    </row>
    <row r="47" spans="1:7" ht="38.450000000000003" customHeight="1" x14ac:dyDescent="0.2">
      <c r="A47" s="379" t="s">
        <v>47</v>
      </c>
      <c r="B47" s="380"/>
      <c r="C47" s="380"/>
      <c r="D47" s="380"/>
      <c r="E47" s="380"/>
      <c r="F47" s="380"/>
      <c r="G47" s="381"/>
    </row>
    <row r="48" spans="1:7" ht="15.95" customHeight="1" x14ac:dyDescent="0.2">
      <c r="A48" s="122" t="s">
        <v>100</v>
      </c>
      <c r="B48" s="129">
        <v>331</v>
      </c>
      <c r="C48" s="129">
        <v>181</v>
      </c>
      <c r="D48" s="105">
        <f t="shared" si="3"/>
        <v>150</v>
      </c>
      <c r="E48" s="183">
        <v>83</v>
      </c>
      <c r="F48" s="183">
        <v>31</v>
      </c>
      <c r="G48" s="140">
        <f t="shared" si="1"/>
        <v>52</v>
      </c>
    </row>
    <row r="49" spans="1:7" ht="15.95" customHeight="1" x14ac:dyDescent="0.2">
      <c r="A49" s="122" t="s">
        <v>103</v>
      </c>
      <c r="B49" s="129">
        <v>225</v>
      </c>
      <c r="C49" s="129">
        <v>153</v>
      </c>
      <c r="D49" s="105">
        <f t="shared" si="3"/>
        <v>72</v>
      </c>
      <c r="E49" s="183">
        <v>30</v>
      </c>
      <c r="F49" s="183">
        <v>19</v>
      </c>
      <c r="G49" s="140">
        <f t="shared" si="1"/>
        <v>11</v>
      </c>
    </row>
    <row r="50" spans="1:7" ht="51" customHeight="1" x14ac:dyDescent="0.2">
      <c r="A50" s="122" t="s">
        <v>107</v>
      </c>
      <c r="B50" s="129">
        <v>128</v>
      </c>
      <c r="C50" s="129">
        <v>54</v>
      </c>
      <c r="D50" s="105">
        <f t="shared" si="3"/>
        <v>74</v>
      </c>
      <c r="E50" s="183">
        <v>35</v>
      </c>
      <c r="F50" s="183">
        <v>4</v>
      </c>
      <c r="G50" s="140">
        <f t="shared" si="1"/>
        <v>31</v>
      </c>
    </row>
    <row r="51" spans="1:7" ht="15.95" customHeight="1" x14ac:dyDescent="0.2">
      <c r="A51" s="122" t="s">
        <v>204</v>
      </c>
      <c r="B51" s="129">
        <v>100</v>
      </c>
      <c r="C51" s="129">
        <v>67</v>
      </c>
      <c r="D51" s="105">
        <f t="shared" si="3"/>
        <v>33</v>
      </c>
      <c r="E51" s="183">
        <v>9</v>
      </c>
      <c r="F51" s="183">
        <v>13</v>
      </c>
      <c r="G51" s="140">
        <f t="shared" si="1"/>
        <v>-4</v>
      </c>
    </row>
    <row r="52" spans="1:7" ht="15" customHeight="1" x14ac:dyDescent="0.2">
      <c r="A52" s="122" t="s">
        <v>280</v>
      </c>
      <c r="B52" s="129">
        <v>85</v>
      </c>
      <c r="C52" s="129">
        <v>74</v>
      </c>
      <c r="D52" s="105">
        <f t="shared" si="3"/>
        <v>11</v>
      </c>
      <c r="E52" s="183">
        <v>27</v>
      </c>
      <c r="F52" s="183">
        <v>11</v>
      </c>
      <c r="G52" s="140">
        <f t="shared" si="1"/>
        <v>16</v>
      </c>
    </row>
    <row r="53" spans="1:7" ht="15" customHeight="1" x14ac:dyDescent="0.2">
      <c r="A53" s="122" t="s">
        <v>245</v>
      </c>
      <c r="B53" s="129">
        <v>62</v>
      </c>
      <c r="C53" s="129">
        <v>36</v>
      </c>
      <c r="D53" s="105">
        <f t="shared" si="3"/>
        <v>26</v>
      </c>
      <c r="E53" s="183">
        <v>11</v>
      </c>
      <c r="F53" s="183">
        <v>7</v>
      </c>
      <c r="G53" s="140">
        <f t="shared" si="1"/>
        <v>4</v>
      </c>
    </row>
    <row r="54" spans="1:7" ht="15" customHeight="1" x14ac:dyDescent="0.2">
      <c r="A54" s="122" t="s">
        <v>281</v>
      </c>
      <c r="B54" s="129">
        <v>62</v>
      </c>
      <c r="C54" s="129">
        <v>34</v>
      </c>
      <c r="D54" s="105">
        <f t="shared" si="3"/>
        <v>28</v>
      </c>
      <c r="E54" s="183">
        <v>18</v>
      </c>
      <c r="F54" s="183">
        <v>9</v>
      </c>
      <c r="G54" s="140">
        <f t="shared" si="1"/>
        <v>9</v>
      </c>
    </row>
    <row r="55" spans="1:7" ht="15.95" customHeight="1" x14ac:dyDescent="0.2">
      <c r="A55" s="122" t="s">
        <v>116</v>
      </c>
      <c r="B55" s="129">
        <v>57</v>
      </c>
      <c r="C55" s="129">
        <v>90</v>
      </c>
      <c r="D55" s="105">
        <f t="shared" si="3"/>
        <v>-33</v>
      </c>
      <c r="E55" s="183">
        <v>5</v>
      </c>
      <c r="F55" s="183">
        <v>17</v>
      </c>
      <c r="G55" s="140">
        <f t="shared" si="1"/>
        <v>-12</v>
      </c>
    </row>
    <row r="56" spans="1:7" ht="15.95" customHeight="1" x14ac:dyDescent="0.2">
      <c r="A56" s="121" t="s">
        <v>252</v>
      </c>
      <c r="B56" s="129">
        <v>48</v>
      </c>
      <c r="C56" s="129">
        <v>11</v>
      </c>
      <c r="D56" s="105">
        <f t="shared" si="3"/>
        <v>37</v>
      </c>
      <c r="E56" s="183">
        <v>16</v>
      </c>
      <c r="F56" s="183">
        <v>3</v>
      </c>
      <c r="G56" s="140">
        <f t="shared" si="1"/>
        <v>13</v>
      </c>
    </row>
    <row r="57" spans="1:7" ht="38.450000000000003" customHeight="1" x14ac:dyDescent="0.2">
      <c r="A57" s="379" t="s">
        <v>130</v>
      </c>
      <c r="B57" s="380"/>
      <c r="C57" s="380"/>
      <c r="D57" s="380"/>
      <c r="E57" s="380"/>
      <c r="F57" s="380"/>
      <c r="G57" s="381"/>
    </row>
    <row r="58" spans="1:7" ht="15.95" customHeight="1" x14ac:dyDescent="0.2">
      <c r="A58" s="122" t="s">
        <v>92</v>
      </c>
      <c r="B58" s="129">
        <v>692</v>
      </c>
      <c r="C58" s="129">
        <v>576</v>
      </c>
      <c r="D58" s="105">
        <f t="shared" si="3"/>
        <v>116</v>
      </c>
      <c r="E58" s="106">
        <v>65</v>
      </c>
      <c r="F58" s="129">
        <v>104</v>
      </c>
      <c r="G58" s="140">
        <f t="shared" si="1"/>
        <v>-39</v>
      </c>
    </row>
    <row r="59" spans="1:7" ht="15.75" x14ac:dyDescent="0.2">
      <c r="A59" s="122" t="s">
        <v>221</v>
      </c>
      <c r="B59" s="129">
        <v>421</v>
      </c>
      <c r="C59" s="129">
        <v>251</v>
      </c>
      <c r="D59" s="105">
        <f t="shared" si="3"/>
        <v>170</v>
      </c>
      <c r="E59" s="106">
        <v>7</v>
      </c>
      <c r="F59" s="129">
        <v>11</v>
      </c>
      <c r="G59" s="140">
        <f t="shared" si="1"/>
        <v>-4</v>
      </c>
    </row>
    <row r="60" spans="1:7" ht="51.75" customHeight="1" x14ac:dyDescent="0.2">
      <c r="A60" s="122" t="s">
        <v>271</v>
      </c>
      <c r="B60" s="129">
        <v>275</v>
      </c>
      <c r="C60" s="129">
        <v>211</v>
      </c>
      <c r="D60" s="105">
        <f t="shared" si="3"/>
        <v>64</v>
      </c>
      <c r="E60" s="106">
        <v>11</v>
      </c>
      <c r="F60" s="129">
        <v>32</v>
      </c>
      <c r="G60" s="140">
        <f t="shared" si="1"/>
        <v>-21</v>
      </c>
    </row>
    <row r="61" spans="1:7" ht="15.95" customHeight="1" x14ac:dyDescent="0.2">
      <c r="A61" s="122" t="s">
        <v>241</v>
      </c>
      <c r="B61" s="129">
        <v>102</v>
      </c>
      <c r="C61" s="129">
        <v>72</v>
      </c>
      <c r="D61" s="105">
        <f t="shared" si="3"/>
        <v>30</v>
      </c>
      <c r="E61" s="106">
        <v>3</v>
      </c>
      <c r="F61" s="129">
        <v>6</v>
      </c>
      <c r="G61" s="140">
        <f t="shared" si="1"/>
        <v>-3</v>
      </c>
    </row>
    <row r="62" spans="1:7" ht="15.95" customHeight="1" x14ac:dyDescent="0.2">
      <c r="A62" s="122" t="s">
        <v>101</v>
      </c>
      <c r="B62" s="129">
        <v>98</v>
      </c>
      <c r="C62" s="129">
        <v>67</v>
      </c>
      <c r="D62" s="105">
        <f t="shared" si="3"/>
        <v>31</v>
      </c>
      <c r="E62" s="106">
        <v>7</v>
      </c>
      <c r="F62" s="129">
        <v>15</v>
      </c>
      <c r="G62" s="140">
        <f t="shared" si="1"/>
        <v>-8</v>
      </c>
    </row>
    <row r="63" spans="1:7" ht="15.95" customHeight="1" x14ac:dyDescent="0.2">
      <c r="A63" s="122" t="s">
        <v>353</v>
      </c>
      <c r="B63" s="129">
        <v>64</v>
      </c>
      <c r="C63" s="129">
        <v>15</v>
      </c>
      <c r="D63" s="105"/>
      <c r="E63" s="106">
        <v>0</v>
      </c>
      <c r="F63" s="129">
        <v>6</v>
      </c>
      <c r="G63" s="140"/>
    </row>
    <row r="64" spans="1:7" ht="15.95" customHeight="1" x14ac:dyDescent="0.2">
      <c r="A64" s="122" t="s">
        <v>136</v>
      </c>
      <c r="B64" s="129">
        <v>64</v>
      </c>
      <c r="C64" s="129">
        <v>62</v>
      </c>
      <c r="D64" s="105">
        <f t="shared" si="3"/>
        <v>2</v>
      </c>
      <c r="E64" s="106">
        <v>4</v>
      </c>
      <c r="F64" s="129">
        <v>23</v>
      </c>
      <c r="G64" s="140">
        <f t="shared" si="1"/>
        <v>-19</v>
      </c>
    </row>
    <row r="65" spans="1:7" ht="38.450000000000003" customHeight="1" x14ac:dyDescent="0.2">
      <c r="A65" s="379" t="s">
        <v>132</v>
      </c>
      <c r="B65" s="380"/>
      <c r="C65" s="380"/>
      <c r="D65" s="380"/>
      <c r="E65" s="380"/>
      <c r="F65" s="380"/>
      <c r="G65" s="381"/>
    </row>
    <row r="66" spans="1:7" ht="15.95" customHeight="1" x14ac:dyDescent="0.2">
      <c r="A66" s="122" t="s">
        <v>93</v>
      </c>
      <c r="B66" s="129">
        <v>769</v>
      </c>
      <c r="C66" s="129">
        <v>1247</v>
      </c>
      <c r="D66" s="105">
        <f t="shared" si="3"/>
        <v>-478</v>
      </c>
      <c r="E66" s="106">
        <v>53</v>
      </c>
      <c r="F66" s="129">
        <v>304</v>
      </c>
      <c r="G66" s="140">
        <f t="shared" ref="G66:G73" si="5">E66-F66</f>
        <v>-251</v>
      </c>
    </row>
    <row r="67" spans="1:7" ht="34.5" customHeight="1" x14ac:dyDescent="0.2">
      <c r="A67" s="122" t="s">
        <v>96</v>
      </c>
      <c r="B67" s="129">
        <v>382</v>
      </c>
      <c r="C67" s="129">
        <v>604</v>
      </c>
      <c r="D67" s="105">
        <f t="shared" si="3"/>
        <v>-222</v>
      </c>
      <c r="E67" s="106">
        <v>17</v>
      </c>
      <c r="F67" s="129">
        <v>145</v>
      </c>
      <c r="G67" s="140">
        <f t="shared" si="5"/>
        <v>-128</v>
      </c>
    </row>
    <row r="68" spans="1:7" ht="15.95" customHeight="1" x14ac:dyDescent="0.2">
      <c r="A68" s="122" t="s">
        <v>114</v>
      </c>
      <c r="B68" s="129">
        <v>216</v>
      </c>
      <c r="C68" s="129">
        <v>206</v>
      </c>
      <c r="D68" s="105">
        <f t="shared" si="3"/>
        <v>10</v>
      </c>
      <c r="E68" s="106">
        <v>3</v>
      </c>
      <c r="F68" s="129">
        <v>66</v>
      </c>
      <c r="G68" s="140">
        <f t="shared" si="5"/>
        <v>-63</v>
      </c>
    </row>
    <row r="69" spans="1:7" ht="15.95" customHeight="1" x14ac:dyDescent="0.2">
      <c r="A69" s="122" t="s">
        <v>102</v>
      </c>
      <c r="B69" s="129">
        <v>215</v>
      </c>
      <c r="C69" s="129">
        <v>155</v>
      </c>
      <c r="D69" s="105">
        <f t="shared" si="3"/>
        <v>60</v>
      </c>
      <c r="E69" s="106">
        <v>14</v>
      </c>
      <c r="F69" s="129">
        <v>23</v>
      </c>
      <c r="G69" s="140">
        <f t="shared" si="5"/>
        <v>-9</v>
      </c>
    </row>
    <row r="70" spans="1:7" ht="15.95" customHeight="1" x14ac:dyDescent="0.2">
      <c r="A70" s="122" t="s">
        <v>104</v>
      </c>
      <c r="B70" s="129">
        <v>211</v>
      </c>
      <c r="C70" s="129">
        <v>250</v>
      </c>
      <c r="D70" s="105">
        <f t="shared" si="3"/>
        <v>-39</v>
      </c>
      <c r="E70" s="106">
        <v>7</v>
      </c>
      <c r="F70" s="129">
        <v>46</v>
      </c>
      <c r="G70" s="140">
        <f t="shared" si="5"/>
        <v>-39</v>
      </c>
    </row>
    <row r="71" spans="1:7" ht="15.95" customHeight="1" x14ac:dyDescent="0.2">
      <c r="A71" s="122" t="s">
        <v>106</v>
      </c>
      <c r="B71" s="129">
        <v>203</v>
      </c>
      <c r="C71" s="129">
        <v>357</v>
      </c>
      <c r="D71" s="105">
        <f t="shared" si="3"/>
        <v>-154</v>
      </c>
      <c r="E71" s="106">
        <v>12</v>
      </c>
      <c r="F71" s="129">
        <v>75</v>
      </c>
      <c r="G71" s="140">
        <f t="shared" si="5"/>
        <v>-63</v>
      </c>
    </row>
    <row r="72" spans="1:7" ht="15.95" customHeight="1" x14ac:dyDescent="0.2">
      <c r="A72" s="122" t="s">
        <v>223</v>
      </c>
      <c r="B72" s="129">
        <v>131</v>
      </c>
      <c r="C72" s="129">
        <v>134</v>
      </c>
      <c r="D72" s="105">
        <f t="shared" si="3"/>
        <v>-3</v>
      </c>
      <c r="E72" s="106">
        <v>13</v>
      </c>
      <c r="F72" s="129">
        <v>40</v>
      </c>
      <c r="G72" s="140">
        <f t="shared" si="5"/>
        <v>-27</v>
      </c>
    </row>
    <row r="73" spans="1:7" ht="15.95" customHeight="1" x14ac:dyDescent="0.2">
      <c r="A73" s="122" t="s">
        <v>117</v>
      </c>
      <c r="B73" s="129">
        <v>103</v>
      </c>
      <c r="C73" s="129">
        <v>163</v>
      </c>
      <c r="D73" s="105">
        <f t="shared" si="3"/>
        <v>-60</v>
      </c>
      <c r="E73" s="106">
        <v>6</v>
      </c>
      <c r="F73" s="129">
        <v>47</v>
      </c>
      <c r="G73" s="140">
        <f t="shared" si="5"/>
        <v>-41</v>
      </c>
    </row>
    <row r="74" spans="1:7" ht="15.75" x14ac:dyDescent="0.25">
      <c r="A74" s="101"/>
      <c r="B74" s="125"/>
      <c r="C74" s="125"/>
      <c r="D74" s="126"/>
      <c r="E74" s="125"/>
      <c r="F74" s="125"/>
      <c r="G74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47:G47"/>
    <mergeCell ref="A57:G57"/>
    <mergeCell ref="A65:G65"/>
    <mergeCell ref="G5:G6"/>
    <mergeCell ref="A8:G8"/>
    <mergeCell ref="A14:G14"/>
    <mergeCell ref="A21:G21"/>
    <mergeCell ref="A27:G27"/>
    <mergeCell ref="A33:G33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20" max="16383" man="1"/>
    <brk id="32" max="16383" man="1"/>
    <brk id="46" max="16383" man="1"/>
    <brk id="6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B15" sqref="B15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84" t="s">
        <v>325</v>
      </c>
      <c r="B1" s="384"/>
      <c r="C1" s="384"/>
      <c r="D1" s="384"/>
      <c r="E1" s="384"/>
      <c r="F1" s="384"/>
      <c r="G1" s="384"/>
      <c r="I1" s="79"/>
    </row>
    <row r="2" spans="1:33" s="47" customFormat="1" ht="22.5" customHeight="1" x14ac:dyDescent="0.3">
      <c r="A2" s="385" t="s">
        <v>79</v>
      </c>
      <c r="B2" s="385"/>
      <c r="C2" s="385"/>
      <c r="D2" s="385"/>
      <c r="E2" s="385"/>
      <c r="F2" s="385"/>
      <c r="G2" s="385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31"/>
      <c r="B4" s="248" t="s">
        <v>364</v>
      </c>
      <c r="C4" s="248" t="s">
        <v>365</v>
      </c>
      <c r="D4" s="141" t="s">
        <v>52</v>
      </c>
      <c r="E4" s="236" t="s">
        <v>366</v>
      </c>
      <c r="F4" s="236" t="s">
        <v>367</v>
      </c>
      <c r="G4" s="141" t="s">
        <v>52</v>
      </c>
    </row>
    <row r="5" spans="1:33" s="50" customFormat="1" ht="28.5" customHeight="1" x14ac:dyDescent="0.3">
      <c r="A5" s="177" t="s">
        <v>139</v>
      </c>
      <c r="B5" s="82">
        <v>48675</v>
      </c>
      <c r="C5" s="82">
        <v>24016</v>
      </c>
      <c r="D5" s="145">
        <f>ROUND(C5/B5*100,1)</f>
        <v>49.3</v>
      </c>
      <c r="E5" s="142">
        <v>8391</v>
      </c>
      <c r="F5" s="82">
        <v>4716</v>
      </c>
      <c r="G5" s="145">
        <f>ROUND(F5/E5*100,1)</f>
        <v>56.2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44263</v>
      </c>
      <c r="C6" s="86">
        <f>SUM(C8:C26)</f>
        <v>19832</v>
      </c>
      <c r="D6" s="145">
        <f>ROUND(C6/B6*100,1)</f>
        <v>44.8</v>
      </c>
      <c r="E6" s="143">
        <f>SUM(E8:E26)</f>
        <v>7476</v>
      </c>
      <c r="F6" s="143">
        <f>SUM(F8:F26)</f>
        <v>3686</v>
      </c>
      <c r="G6" s="145">
        <f>ROUND(F6/E6*100,1)</f>
        <v>49.3</v>
      </c>
      <c r="I6" s="80"/>
      <c r="J6" s="87"/>
      <c r="K6" s="87"/>
      <c r="L6" s="88"/>
      <c r="M6" s="88"/>
      <c r="N6" s="88"/>
      <c r="O6" s="88"/>
    </row>
    <row r="7" spans="1:33" s="70" customFormat="1" ht="21.6" customHeight="1" x14ac:dyDescent="0.3">
      <c r="A7" s="89" t="s">
        <v>81</v>
      </c>
      <c r="B7" s="90"/>
      <c r="C7" s="90"/>
      <c r="D7" s="91"/>
      <c r="E7" s="90"/>
      <c r="F7" s="90"/>
      <c r="G7" s="91"/>
      <c r="I7" s="80"/>
      <c r="J7" s="87"/>
      <c r="K7" s="88"/>
      <c r="L7" s="88"/>
      <c r="M7" s="88"/>
      <c r="N7" s="88"/>
      <c r="O7" s="88"/>
      <c r="AG7" s="70">
        <v>2501</v>
      </c>
    </row>
    <row r="8" spans="1:33" ht="24.95" customHeight="1" x14ac:dyDescent="0.3">
      <c r="A8" s="56" t="s">
        <v>20</v>
      </c>
      <c r="B8" s="92">
        <v>9309</v>
      </c>
      <c r="C8" s="58">
        <v>3012</v>
      </c>
      <c r="D8" s="146">
        <f t="shared" ref="D8:D26" si="0">ROUND(C8/B8*100,1)</f>
        <v>32.4</v>
      </c>
      <c r="E8" s="144">
        <v>1130</v>
      </c>
      <c r="F8" s="58">
        <v>705</v>
      </c>
      <c r="G8" s="145">
        <f t="shared" ref="G8:G26" si="1">ROUND(F8/E8*100,1)</f>
        <v>62.4</v>
      </c>
      <c r="H8" s="68"/>
      <c r="I8" s="93"/>
      <c r="J8" s="87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2">
        <v>589</v>
      </c>
      <c r="C9" s="58">
        <v>275</v>
      </c>
      <c r="D9" s="146">
        <f t="shared" si="0"/>
        <v>46.7</v>
      </c>
      <c r="E9" s="144">
        <v>133</v>
      </c>
      <c r="F9" s="58">
        <v>32</v>
      </c>
      <c r="G9" s="145">
        <f t="shared" si="1"/>
        <v>24.1</v>
      </c>
      <c r="I9" s="93"/>
      <c r="J9" s="87"/>
    </row>
    <row r="10" spans="1:33" s="64" customFormat="1" ht="24.95" customHeight="1" x14ac:dyDescent="0.3">
      <c r="A10" s="56" t="s">
        <v>22</v>
      </c>
      <c r="B10" s="92">
        <v>6375</v>
      </c>
      <c r="C10" s="58">
        <v>2897</v>
      </c>
      <c r="D10" s="146">
        <f t="shared" si="0"/>
        <v>45.4</v>
      </c>
      <c r="E10" s="144">
        <v>1041</v>
      </c>
      <c r="F10" s="58">
        <v>446</v>
      </c>
      <c r="G10" s="145">
        <f t="shared" si="1"/>
        <v>42.8</v>
      </c>
      <c r="I10" s="93"/>
      <c r="J10" s="87"/>
      <c r="K10" s="61"/>
    </row>
    <row r="11" spans="1:33" ht="42" customHeight="1" x14ac:dyDescent="0.3">
      <c r="A11" s="56" t="s">
        <v>23</v>
      </c>
      <c r="B11" s="92">
        <v>1026</v>
      </c>
      <c r="C11" s="58">
        <v>492</v>
      </c>
      <c r="D11" s="146">
        <f t="shared" si="0"/>
        <v>48</v>
      </c>
      <c r="E11" s="144">
        <v>165</v>
      </c>
      <c r="F11" s="58">
        <v>59</v>
      </c>
      <c r="G11" s="145">
        <f t="shared" si="1"/>
        <v>35.799999999999997</v>
      </c>
      <c r="I11" s="93"/>
      <c r="J11" s="87"/>
    </row>
    <row r="12" spans="1:33" ht="42" customHeight="1" x14ac:dyDescent="0.3">
      <c r="A12" s="56" t="s">
        <v>24</v>
      </c>
      <c r="B12" s="92">
        <v>441</v>
      </c>
      <c r="C12" s="58">
        <v>255</v>
      </c>
      <c r="D12" s="146">
        <f t="shared" si="0"/>
        <v>57.8</v>
      </c>
      <c r="E12" s="144">
        <v>110</v>
      </c>
      <c r="F12" s="58">
        <v>57</v>
      </c>
      <c r="G12" s="145">
        <f t="shared" si="1"/>
        <v>51.8</v>
      </c>
      <c r="I12" s="93"/>
      <c r="J12" s="87"/>
    </row>
    <row r="13" spans="1:33" ht="24.95" customHeight="1" x14ac:dyDescent="0.3">
      <c r="A13" s="56" t="s">
        <v>25</v>
      </c>
      <c r="B13" s="92">
        <v>2489</v>
      </c>
      <c r="C13" s="58">
        <v>593</v>
      </c>
      <c r="D13" s="146">
        <f t="shared" si="0"/>
        <v>23.8</v>
      </c>
      <c r="E13" s="144">
        <v>309</v>
      </c>
      <c r="F13" s="58">
        <v>72</v>
      </c>
      <c r="G13" s="145">
        <f t="shared" si="1"/>
        <v>23.3</v>
      </c>
      <c r="I13" s="93"/>
      <c r="J13" s="87"/>
    </row>
    <row r="14" spans="1:33" ht="41.25" customHeight="1" x14ac:dyDescent="0.3">
      <c r="A14" s="56" t="s">
        <v>26</v>
      </c>
      <c r="B14" s="92">
        <v>8389</v>
      </c>
      <c r="C14" s="58">
        <v>3514</v>
      </c>
      <c r="D14" s="146">
        <f t="shared" si="0"/>
        <v>41.9</v>
      </c>
      <c r="E14" s="144">
        <v>1427</v>
      </c>
      <c r="F14" s="58">
        <v>557</v>
      </c>
      <c r="G14" s="145">
        <f t="shared" si="1"/>
        <v>39</v>
      </c>
      <c r="I14" s="93"/>
      <c r="J14" s="87"/>
    </row>
    <row r="15" spans="1:33" ht="41.25" customHeight="1" x14ac:dyDescent="0.3">
      <c r="A15" s="56" t="s">
        <v>27</v>
      </c>
      <c r="B15" s="92">
        <v>2506</v>
      </c>
      <c r="C15" s="58">
        <v>1558</v>
      </c>
      <c r="D15" s="146">
        <f t="shared" si="0"/>
        <v>62.2</v>
      </c>
      <c r="E15" s="144">
        <v>717</v>
      </c>
      <c r="F15" s="58">
        <v>342</v>
      </c>
      <c r="G15" s="145">
        <f t="shared" si="1"/>
        <v>47.7</v>
      </c>
      <c r="I15" s="93"/>
      <c r="J15" s="87"/>
    </row>
    <row r="16" spans="1:33" ht="41.25" customHeight="1" x14ac:dyDescent="0.3">
      <c r="A16" s="56" t="s">
        <v>28</v>
      </c>
      <c r="B16" s="92">
        <v>888</v>
      </c>
      <c r="C16" s="58">
        <v>357</v>
      </c>
      <c r="D16" s="146">
        <f t="shared" si="0"/>
        <v>40.200000000000003</v>
      </c>
      <c r="E16" s="144">
        <v>165</v>
      </c>
      <c r="F16" s="58">
        <v>59</v>
      </c>
      <c r="G16" s="145">
        <f t="shared" si="1"/>
        <v>35.799999999999997</v>
      </c>
      <c r="I16" s="93"/>
      <c r="J16" s="87"/>
    </row>
    <row r="17" spans="1:10" ht="24.95" customHeight="1" x14ac:dyDescent="0.3">
      <c r="A17" s="56" t="s">
        <v>29</v>
      </c>
      <c r="B17" s="92">
        <v>420</v>
      </c>
      <c r="C17" s="58">
        <v>180</v>
      </c>
      <c r="D17" s="146">
        <f t="shared" si="0"/>
        <v>42.9</v>
      </c>
      <c r="E17" s="144">
        <v>69</v>
      </c>
      <c r="F17" s="58">
        <v>31</v>
      </c>
      <c r="G17" s="145">
        <f t="shared" si="1"/>
        <v>44.9</v>
      </c>
      <c r="I17" s="93"/>
      <c r="J17" s="87"/>
    </row>
    <row r="18" spans="1:10" ht="24.95" customHeight="1" x14ac:dyDescent="0.3">
      <c r="A18" s="56" t="s">
        <v>30</v>
      </c>
      <c r="B18" s="92">
        <v>918</v>
      </c>
      <c r="C18" s="58">
        <v>393</v>
      </c>
      <c r="D18" s="146">
        <f t="shared" si="0"/>
        <v>42.8</v>
      </c>
      <c r="E18" s="144">
        <v>174</v>
      </c>
      <c r="F18" s="58">
        <v>38</v>
      </c>
      <c r="G18" s="145">
        <f t="shared" si="1"/>
        <v>21.8</v>
      </c>
      <c r="I18" s="93"/>
      <c r="J18" s="87"/>
    </row>
    <row r="19" spans="1:10" ht="24.95" customHeight="1" x14ac:dyDescent="0.3">
      <c r="A19" s="56" t="s">
        <v>31</v>
      </c>
      <c r="B19" s="92">
        <v>349</v>
      </c>
      <c r="C19" s="58">
        <v>120</v>
      </c>
      <c r="D19" s="146">
        <f t="shared" si="0"/>
        <v>34.4</v>
      </c>
      <c r="E19" s="144">
        <v>53</v>
      </c>
      <c r="F19" s="58">
        <v>18</v>
      </c>
      <c r="G19" s="145">
        <f t="shared" si="1"/>
        <v>34</v>
      </c>
      <c r="I19" s="93"/>
      <c r="J19" s="87"/>
    </row>
    <row r="20" spans="1:10" ht="39" customHeight="1" x14ac:dyDescent="0.3">
      <c r="A20" s="56" t="s">
        <v>32</v>
      </c>
      <c r="B20" s="92">
        <v>721</v>
      </c>
      <c r="C20" s="58">
        <v>379</v>
      </c>
      <c r="D20" s="146">
        <f t="shared" si="0"/>
        <v>52.6</v>
      </c>
      <c r="E20" s="144">
        <v>149</v>
      </c>
      <c r="F20" s="58">
        <v>52</v>
      </c>
      <c r="G20" s="145">
        <f t="shared" si="1"/>
        <v>34.9</v>
      </c>
      <c r="I20" s="93"/>
      <c r="J20" s="87"/>
    </row>
    <row r="21" spans="1:10" ht="39.75" customHeight="1" x14ac:dyDescent="0.3">
      <c r="A21" s="56" t="s">
        <v>33</v>
      </c>
      <c r="B21" s="92">
        <v>1144</v>
      </c>
      <c r="C21" s="58">
        <v>588</v>
      </c>
      <c r="D21" s="146">
        <f t="shared" si="0"/>
        <v>51.4</v>
      </c>
      <c r="E21" s="144">
        <v>226</v>
      </c>
      <c r="F21" s="58">
        <v>113</v>
      </c>
      <c r="G21" s="145">
        <f t="shared" si="1"/>
        <v>50</v>
      </c>
      <c r="I21" s="93"/>
      <c r="J21" s="87"/>
    </row>
    <row r="22" spans="1:10" ht="44.25" customHeight="1" x14ac:dyDescent="0.3">
      <c r="A22" s="56" t="s">
        <v>34</v>
      </c>
      <c r="B22" s="92">
        <v>4902</v>
      </c>
      <c r="C22" s="58">
        <v>3038</v>
      </c>
      <c r="D22" s="146">
        <f t="shared" si="0"/>
        <v>62</v>
      </c>
      <c r="E22" s="144">
        <v>850</v>
      </c>
      <c r="F22" s="58">
        <v>719</v>
      </c>
      <c r="G22" s="145">
        <f t="shared" si="1"/>
        <v>84.6</v>
      </c>
      <c r="I22" s="93"/>
      <c r="J22" s="87"/>
    </row>
    <row r="23" spans="1:10" ht="24.95" customHeight="1" x14ac:dyDescent="0.3">
      <c r="A23" s="56" t="s">
        <v>35</v>
      </c>
      <c r="B23" s="92">
        <v>1222</v>
      </c>
      <c r="C23" s="58">
        <v>710</v>
      </c>
      <c r="D23" s="146">
        <f t="shared" si="0"/>
        <v>58.1</v>
      </c>
      <c r="E23" s="144">
        <v>259</v>
      </c>
      <c r="F23" s="58">
        <v>135</v>
      </c>
      <c r="G23" s="145">
        <f t="shared" si="1"/>
        <v>52.1</v>
      </c>
      <c r="I23" s="93"/>
      <c r="J23" s="87"/>
    </row>
    <row r="24" spans="1:10" ht="42" customHeight="1" x14ac:dyDescent="0.3">
      <c r="A24" s="56" t="s">
        <v>36</v>
      </c>
      <c r="B24" s="92">
        <v>2105</v>
      </c>
      <c r="C24" s="58">
        <v>1269</v>
      </c>
      <c r="D24" s="146">
        <f t="shared" si="0"/>
        <v>60.3</v>
      </c>
      <c r="E24" s="144">
        <v>423</v>
      </c>
      <c r="F24" s="58">
        <v>210</v>
      </c>
      <c r="G24" s="145">
        <f t="shared" si="1"/>
        <v>49.6</v>
      </c>
      <c r="I24" s="93"/>
      <c r="J24" s="87"/>
    </row>
    <row r="25" spans="1:10" ht="24.95" customHeight="1" x14ac:dyDescent="0.3">
      <c r="A25" s="56" t="s">
        <v>37</v>
      </c>
      <c r="B25" s="92">
        <v>188</v>
      </c>
      <c r="C25" s="58">
        <v>88</v>
      </c>
      <c r="D25" s="146">
        <f t="shared" si="0"/>
        <v>46.8</v>
      </c>
      <c r="E25" s="144">
        <v>30</v>
      </c>
      <c r="F25" s="58">
        <v>21</v>
      </c>
      <c r="G25" s="145">
        <f t="shared" si="1"/>
        <v>70</v>
      </c>
      <c r="I25" s="93"/>
      <c r="J25" s="87"/>
    </row>
    <row r="26" spans="1:10" ht="24.95" customHeight="1" x14ac:dyDescent="0.3">
      <c r="A26" s="56" t="s">
        <v>38</v>
      </c>
      <c r="B26" s="92">
        <v>282</v>
      </c>
      <c r="C26" s="58">
        <v>114</v>
      </c>
      <c r="D26" s="146">
        <f t="shared" si="0"/>
        <v>40.4</v>
      </c>
      <c r="E26" s="144">
        <v>46</v>
      </c>
      <c r="F26" s="58">
        <v>20</v>
      </c>
      <c r="G26" s="145">
        <f t="shared" si="1"/>
        <v>43.5</v>
      </c>
      <c r="I26" s="93"/>
      <c r="J26" s="87"/>
    </row>
    <row r="27" spans="1:10" x14ac:dyDescent="0.3">
      <c r="A27" s="65"/>
      <c r="B27" s="62"/>
      <c r="F27" s="94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14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2023-12-07T12:10:03Z</cp:lastPrinted>
  <dcterms:created xsi:type="dcterms:W3CDTF">2020-12-10T10:35:03Z</dcterms:created>
  <dcterms:modified xsi:type="dcterms:W3CDTF">2024-01-15T07:35:39Z</dcterms:modified>
</cp:coreProperties>
</file>